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\"/>
    </mc:Choice>
  </mc:AlternateContent>
  <bookViews>
    <workbookView xWindow="0" yWindow="0" windowWidth="28800" windowHeight="12060"/>
  </bookViews>
  <sheets>
    <sheet name="②連続くり下がり" sheetId="1" r:id="rId1"/>
  </sheets>
  <definedNames>
    <definedName name="goB">INDIRECT(②連続くり下がり!$AB$47)</definedName>
    <definedName name="goC">INDIRECT(②連続くり下がり!$AA$47)</definedName>
    <definedName name="goE">INDIRECT(②連続くり下がり!$Z$47)</definedName>
    <definedName name="hatiB">INDIRECT(②連続くり下がり!$AB$50)</definedName>
    <definedName name="hatiC">INDIRECT(②連続くり下がり!$AA$50)</definedName>
    <definedName name="hatiE">INDIRECT(②連続くり下がり!$Z$50)</definedName>
    <definedName name="itiB">INDIRECT(②連続くり下がり!$AB$43)</definedName>
    <definedName name="itiC">INDIRECT(②連続くり下がり!$AA$43)</definedName>
    <definedName name="itiE">INDIRECT(②連続くり下がり!$Z$43)</definedName>
    <definedName name="juuB">INDIRECT(②連続くり下がり!$AB$52)</definedName>
    <definedName name="juuC">INDIRECT(②連続くり下がり!$AA$52)</definedName>
    <definedName name="juuE">INDIRECT(②連続くり下がり!$Z$52)</definedName>
    <definedName name="juuitiB">INDIRECT(②連続くり下がり!$AB$53)</definedName>
    <definedName name="juuitiC">INDIRECT(②連続くり下がり!$AA$53)</definedName>
    <definedName name="juuitiE">INDIRECT(②連続くり下がり!$Z$53)</definedName>
    <definedName name="juuniB">INDIRECT(②連続くり下がり!$AB$54)</definedName>
    <definedName name="juuniC">INDIRECT(②連続くり下がり!$AA$54)</definedName>
    <definedName name="juuniE">INDIRECT(②連続くり下がり!$Z$54)</definedName>
    <definedName name="kuB">INDIRECT(②連続くり下がり!$AB$51)</definedName>
    <definedName name="kuC">INDIRECT(②連続くり下がり!$AA$51)</definedName>
    <definedName name="kuE">INDIRECT(②連続くり下がり!$Z$51)</definedName>
    <definedName name="niB">INDIRECT(②連続くり下がり!$AB$44)</definedName>
    <definedName name="niC">INDIRECT(②連続くり下がり!$AA$44)</definedName>
    <definedName name="niE">INDIRECT(②連続くり下がり!$Z$44)</definedName>
    <definedName name="nono">②連続くり下がり!$T$40</definedName>
    <definedName name="okok">②連続くり下がり!$T$39</definedName>
    <definedName name="_xlnm.Print_Area" localSheetId="0">②連続くり下がり!$A$1:$R$54</definedName>
    <definedName name="rokuB">INDIRECT(②連続くり下がり!$AB$48)</definedName>
    <definedName name="rokuC">INDIRECT(②連続くり下がり!$AA$48)</definedName>
    <definedName name="rokuE">INDIRECT(②連続くり下がり!$Z$48)</definedName>
    <definedName name="sanB">INDIRECT(②連続くり下がり!$AB$45)</definedName>
    <definedName name="sanC">INDIRECT(②連続くり下がり!$AA$45)</definedName>
    <definedName name="sanE">INDIRECT(②連続くり下がり!$Z$45)</definedName>
    <definedName name="siB">INDIRECT(②連続くり下がり!$AB$46)</definedName>
    <definedName name="siC">INDIRECT(②連続くり下がり!$AA$46)</definedName>
    <definedName name="siE">INDIRECT(②連続くり下がり!$Z$46)</definedName>
    <definedName name="sitiB">INDIRECT(②連続くり下がり!$AB$49)</definedName>
    <definedName name="sitiC">INDIRECT(②連続くり下がり!$AA$49)</definedName>
    <definedName name="sitiE">INDIRECT(②連続くり下がり!$Z$49)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64" i="1" l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CO48" i="1"/>
  <c r="CO47" i="1"/>
  <c r="CO46" i="1"/>
  <c r="CO45" i="1"/>
  <c r="CO44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P25" i="1" s="1"/>
  <c r="CO24" i="1"/>
  <c r="CO23" i="1"/>
  <c r="CO22" i="1"/>
  <c r="CO21" i="1"/>
  <c r="CP21" i="1" s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H2" i="1" s="1"/>
  <c r="CO1" i="1"/>
  <c r="CG1" i="1"/>
  <c r="CH4" i="1" l="1"/>
  <c r="CP33" i="1"/>
  <c r="CP41" i="1"/>
  <c r="CP61" i="1"/>
  <c r="CP2" i="1"/>
  <c r="CP4" i="1"/>
  <c r="CP6" i="1"/>
  <c r="CP8" i="1"/>
  <c r="CP10" i="1"/>
  <c r="CP12" i="1"/>
  <c r="CP14" i="1"/>
  <c r="CP16" i="1"/>
  <c r="CP18" i="1"/>
  <c r="CP22" i="1"/>
  <c r="CP26" i="1"/>
  <c r="CP30" i="1"/>
  <c r="CP34" i="1"/>
  <c r="CP38" i="1"/>
  <c r="CP42" i="1"/>
  <c r="CP46" i="1"/>
  <c r="CP50" i="1"/>
  <c r="CP54" i="1"/>
  <c r="CP58" i="1"/>
  <c r="CP62" i="1"/>
  <c r="CH6" i="1"/>
  <c r="CH8" i="1"/>
  <c r="CH10" i="1"/>
  <c r="CH12" i="1"/>
  <c r="CH14" i="1"/>
  <c r="CH16" i="1"/>
  <c r="CH18" i="1"/>
  <c r="CP29" i="1"/>
  <c r="CP45" i="1"/>
  <c r="CP57" i="1"/>
  <c r="CH1" i="1"/>
  <c r="CH3" i="1"/>
  <c r="CH5" i="1"/>
  <c r="CH7" i="1"/>
  <c r="CH9" i="1"/>
  <c r="CH11" i="1"/>
  <c r="CH13" i="1"/>
  <c r="CH15" i="1"/>
  <c r="CH17" i="1"/>
  <c r="CP19" i="1"/>
  <c r="CP23" i="1"/>
  <c r="CP27" i="1"/>
  <c r="CP31" i="1"/>
  <c r="CP35" i="1"/>
  <c r="CP39" i="1"/>
  <c r="CP43" i="1"/>
  <c r="CP47" i="1"/>
  <c r="CP51" i="1"/>
  <c r="CP55" i="1"/>
  <c r="CP59" i="1"/>
  <c r="CP63" i="1"/>
  <c r="CP37" i="1"/>
  <c r="CP49" i="1"/>
  <c r="CP53" i="1"/>
  <c r="CP1" i="1"/>
  <c r="CP3" i="1"/>
  <c r="CP5" i="1"/>
  <c r="CP7" i="1"/>
  <c r="CP9" i="1"/>
  <c r="CP11" i="1"/>
  <c r="CP13" i="1"/>
  <c r="CP15" i="1"/>
  <c r="CP17" i="1"/>
  <c r="CP20" i="1"/>
  <c r="CP24" i="1"/>
  <c r="CP28" i="1"/>
  <c r="CP32" i="1"/>
  <c r="CP36" i="1"/>
  <c r="CP40" i="1"/>
  <c r="CP44" i="1"/>
  <c r="CP48" i="1"/>
  <c r="CP52" i="1"/>
  <c r="CP56" i="1"/>
  <c r="CP60" i="1"/>
  <c r="CP64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N53" i="1"/>
  <c r="AC26" i="1" s="1"/>
  <c r="K23" i="1" s="1"/>
  <c r="Q32" i="1"/>
  <c r="BC45" i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BC54" i="1"/>
  <c r="AS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W54" i="1"/>
  <c r="AU54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Q45" i="1" l="1"/>
  <c r="AW47" i="1"/>
  <c r="AU47" i="1" s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T47" i="1"/>
  <c r="AR47" i="1"/>
  <c r="AQ47" i="1" s="1"/>
  <c r="AA47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20" i="1"/>
  <c r="J10" i="1" s="1"/>
  <c r="AA51" i="1"/>
  <c r="AA52" i="1"/>
  <c r="AS32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<sst xmlns="http://schemas.openxmlformats.org/spreadsheetml/2006/main" count="269" uniqueCount="101">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</sst>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0" t="s">
        <v>100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1">
        <v>1</v>
      </c>
      <c r="R1" s="161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0.46725488449072206</v>
      </c>
      <c r="BZ1" s="44">
        <f ca="1">RANK(BY1,$BY$1:$BY$100,)</f>
        <v>10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0.37716463725497673</v>
      </c>
      <c r="CH1" s="44">
        <f ca="1">RANK(CG1,$CG$1:$CG$100,)</f>
        <v>11</v>
      </c>
      <c r="CI1" s="21"/>
      <c r="CJ1" s="41">
        <v>1</v>
      </c>
      <c r="CK1" s="41">
        <v>1</v>
      </c>
      <c r="CL1" s="41">
        <v>1</v>
      </c>
      <c r="CN1" s="42" t="s">
        <v>24</v>
      </c>
      <c r="CO1" s="43">
        <f ca="1">RAND()</f>
        <v>0.6208879001888683</v>
      </c>
      <c r="CP1" s="44">
        <f t="shared" ref="CP1:CP64" ca="1" si="0">RANK(CO1,$CO$1:$CO$100,)</f>
        <v>26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62" t="s">
        <v>0</v>
      </c>
      <c r="C2" s="163"/>
      <c r="D2" s="163"/>
      <c r="E2" s="168"/>
      <c r="F2" s="162" t="s">
        <v>1</v>
      </c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8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2</v>
      </c>
      <c r="AB2" s="45">
        <f ca="1">AR2</f>
        <v>3</v>
      </c>
      <c r="AC2" s="41"/>
      <c r="AD2" s="45">
        <f ca="1">IF(AND(BC2&lt;0,AP2=9),AT2-1,AT2)</f>
        <v>0</v>
      </c>
      <c r="AE2" s="45">
        <f ca="1">AU2</f>
        <v>2</v>
      </c>
      <c r="AF2" s="45">
        <f ca="1">IF(BA2=0,RANDBETWEEN(1,9),AV2)</f>
        <v>7</v>
      </c>
      <c r="AG2" s="41"/>
      <c r="AH2" s="60" t="s">
        <v>17</v>
      </c>
      <c r="AI2" s="45">
        <f ca="1">Z2*100+AA2*10+AB2</f>
        <v>123</v>
      </c>
      <c r="AJ2" s="65" t="s">
        <v>20</v>
      </c>
      <c r="AK2" s="45">
        <f ca="1">AD2*100+AE2*10+AF2</f>
        <v>27</v>
      </c>
      <c r="AL2" s="65" t="s">
        <v>21</v>
      </c>
      <c r="AM2" s="45">
        <f t="shared" ref="AM2:AM13" ca="1" si="1">AI2-AK2</f>
        <v>96</v>
      </c>
      <c r="AN2" s="41"/>
      <c r="AO2" s="60" t="s">
        <v>17</v>
      </c>
      <c r="AP2" s="87">
        <f ca="1">VLOOKUP($BZ1,$CB$1:$CD$101,2,FALSE)</f>
        <v>1</v>
      </c>
      <c r="AQ2" s="87">
        <f ca="1">VLOOKUP($CH1,$CJ$1:$CL$101,2,FALSE)</f>
        <v>2</v>
      </c>
      <c r="AR2" s="87">
        <f ca="1">VLOOKUP($CP1,$CR$1:$CT$101,2,FALSE)</f>
        <v>3</v>
      </c>
      <c r="AS2" s="41"/>
      <c r="AT2" s="87">
        <f ca="1">VLOOKUP($BZ1,$CB$1:$CD$101,3,FALSE)</f>
        <v>0</v>
      </c>
      <c r="AU2" s="87">
        <f ca="1">VLOOKUP($CH1,$CJ$1:$CL$101,3,FALSE)</f>
        <v>2</v>
      </c>
      <c r="AV2" s="87">
        <f ca="1">VLOOKUP($CP1,$CR$1:$CT$101,3,FALSE)</f>
        <v>7</v>
      </c>
      <c r="AW2" s="41"/>
      <c r="AX2" s="60" t="s">
        <v>17</v>
      </c>
      <c r="AY2" s="45">
        <f ca="1">AP2*100+AQ2*10+AR2</f>
        <v>123</v>
      </c>
      <c r="AZ2" s="65" t="s">
        <v>20</v>
      </c>
      <c r="BA2" s="45">
        <f ca="1">AT2*100+AU2*10+AV2</f>
        <v>27</v>
      </c>
      <c r="BB2" s="65" t="s">
        <v>21</v>
      </c>
      <c r="BC2" s="45">
        <f t="shared" ref="BC2:BC13" ca="1" si="2">AY2-BA2</f>
        <v>96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0.17974373609887873</v>
      </c>
      <c r="BZ2" s="44">
        <f t="shared" ref="BZ2:BZ18" ca="1" si="4">RANK(BY2,$BY$1:$BY$100,)</f>
        <v>15</v>
      </c>
      <c r="CA2" s="21"/>
      <c r="CB2" s="41">
        <v>2</v>
      </c>
      <c r="CC2" s="41">
        <v>2</v>
      </c>
      <c r="CD2" s="41">
        <v>0</v>
      </c>
      <c r="CG2" s="43">
        <f t="shared" ref="CG2:CG18" ca="1" si="5">RAND()</f>
        <v>0.53422213446194178</v>
      </c>
      <c r="CH2" s="44">
        <f t="shared" ref="CH2:CH18" ca="1" si="6">RANK(CG2,$CG$1:$CG$100,)</f>
        <v>5</v>
      </c>
      <c r="CI2" s="21"/>
      <c r="CJ2" s="41">
        <v>2</v>
      </c>
      <c r="CK2" s="41">
        <v>2</v>
      </c>
      <c r="CL2" s="41">
        <v>2</v>
      </c>
      <c r="CO2" s="43">
        <f t="shared" ref="CO2:CO64" ca="1" si="7">RAND()</f>
        <v>0.50759940877886456</v>
      </c>
      <c r="CP2" s="44">
        <f t="shared" ca="1" si="0"/>
        <v>35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6</v>
      </c>
      <c r="AA3" s="45">
        <f t="shared" ref="AA3:AA13" ca="1" si="9">AQ3</f>
        <v>5</v>
      </c>
      <c r="AB3" s="45">
        <f t="shared" ref="AB3:AB13" ca="1" si="10">AR3</f>
        <v>5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5</v>
      </c>
      <c r="AF3" s="45">
        <f t="shared" ref="AF3:AF13" ca="1" si="13">IF(BA3=0,RANDBETWEEN(1,9),AV3)</f>
        <v>7</v>
      </c>
      <c r="AG3" s="41"/>
      <c r="AH3" s="60" t="s">
        <v>3</v>
      </c>
      <c r="AI3" s="45">
        <f t="shared" ref="AI3:AI13" ca="1" si="14">Z3*100+AA3*10+AB3</f>
        <v>655</v>
      </c>
      <c r="AJ3" s="65" t="s">
        <v>20</v>
      </c>
      <c r="AK3" s="45">
        <f t="shared" ref="AK3:AK13" ca="1" si="15">AD3*100+AE3*10+AF3</f>
        <v>57</v>
      </c>
      <c r="AL3" s="65" t="s">
        <v>21</v>
      </c>
      <c r="AM3" s="45">
        <f t="shared" ca="1" si="1"/>
        <v>598</v>
      </c>
      <c r="AN3" s="41"/>
      <c r="AO3" s="60" t="s">
        <v>3</v>
      </c>
      <c r="AP3" s="87">
        <f t="shared" ref="AP3:AP13" ca="1" si="16">VLOOKUP($BZ2,$CB$1:$CD$101,2,FALSE)</f>
        <v>6</v>
      </c>
      <c r="AQ3" s="87">
        <f t="shared" ref="AQ3:AQ13" ca="1" si="17">VLOOKUP($CH2,$CJ$1:$CL$101,2,FALSE)</f>
        <v>5</v>
      </c>
      <c r="AR3" s="87">
        <f t="shared" ref="AR3:AR13" ca="1" si="18">VLOOKUP($CP2,$CR$1:$CT$101,2,FALSE)</f>
        <v>5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5</v>
      </c>
      <c r="AV3" s="87">
        <f t="shared" ref="AV3:AV13" ca="1" si="21">VLOOKUP($CP2,$CR$1:$CT$101,3,FALSE)</f>
        <v>7</v>
      </c>
      <c r="AW3" s="41"/>
      <c r="AX3" s="60" t="s">
        <v>3</v>
      </c>
      <c r="AY3" s="45">
        <f t="shared" ref="AY3:AY13" ca="1" si="22">AP3*100+AQ3*10+AR3</f>
        <v>655</v>
      </c>
      <c r="AZ3" s="65" t="s">
        <v>20</v>
      </c>
      <c r="BA3" s="45">
        <f t="shared" ref="BA3:BA13" ca="1" si="23">AT3*100+AU3*10+AV3</f>
        <v>57</v>
      </c>
      <c r="BB3" s="65" t="s">
        <v>21</v>
      </c>
      <c r="BC3" s="45">
        <f t="shared" ca="1" si="2"/>
        <v>598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0.57852475118223956</v>
      </c>
      <c r="BZ3" s="44">
        <f t="shared" ca="1" si="4"/>
        <v>7</v>
      </c>
      <c r="CA3" s="21"/>
      <c r="CB3" s="41">
        <v>3</v>
      </c>
      <c r="CC3" s="41">
        <v>3</v>
      </c>
      <c r="CD3" s="41">
        <v>0</v>
      </c>
      <c r="CG3" s="43">
        <f t="shared" ca="1" si="5"/>
        <v>0.43545037205975001</v>
      </c>
      <c r="CH3" s="44">
        <f t="shared" ca="1" si="6"/>
        <v>10</v>
      </c>
      <c r="CI3" s="21"/>
      <c r="CJ3" s="41">
        <v>3</v>
      </c>
      <c r="CK3" s="41">
        <v>3</v>
      </c>
      <c r="CL3" s="41">
        <v>3</v>
      </c>
      <c r="CO3" s="43">
        <f t="shared" ca="1" si="7"/>
        <v>0.30146886685494367</v>
      </c>
      <c r="CP3" s="44">
        <f t="shared" ca="1" si="0"/>
        <v>50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7</v>
      </c>
      <c r="AA4" s="45">
        <f t="shared" ca="1" si="9"/>
        <v>1</v>
      </c>
      <c r="AB4" s="45">
        <f t="shared" ca="1" si="10"/>
        <v>5</v>
      </c>
      <c r="AC4" s="41"/>
      <c r="AD4" s="45">
        <f t="shared" ca="1" si="11"/>
        <v>0</v>
      </c>
      <c r="AE4" s="45">
        <f t="shared" ca="1" si="12"/>
        <v>1</v>
      </c>
      <c r="AF4" s="45">
        <f t="shared" ca="1" si="13"/>
        <v>7</v>
      </c>
      <c r="AG4" s="41"/>
      <c r="AH4" s="60" t="s">
        <v>18</v>
      </c>
      <c r="AI4" s="45">
        <f t="shared" ca="1" si="14"/>
        <v>715</v>
      </c>
      <c r="AJ4" s="65" t="s">
        <v>20</v>
      </c>
      <c r="AK4" s="45">
        <f t="shared" ca="1" si="15"/>
        <v>17</v>
      </c>
      <c r="AL4" s="65" t="s">
        <v>21</v>
      </c>
      <c r="AM4" s="45">
        <f t="shared" ca="1" si="1"/>
        <v>698</v>
      </c>
      <c r="AN4" s="41"/>
      <c r="AO4" s="60" t="s">
        <v>18</v>
      </c>
      <c r="AP4" s="87">
        <f t="shared" ca="1" si="16"/>
        <v>7</v>
      </c>
      <c r="AQ4" s="87">
        <f t="shared" ca="1" si="17"/>
        <v>1</v>
      </c>
      <c r="AR4" s="87">
        <f t="shared" ca="1" si="18"/>
        <v>5</v>
      </c>
      <c r="AS4" s="41"/>
      <c r="AT4" s="87">
        <f t="shared" ca="1" si="19"/>
        <v>0</v>
      </c>
      <c r="AU4" s="87">
        <f t="shared" ca="1" si="20"/>
        <v>1</v>
      </c>
      <c r="AV4" s="87">
        <f t="shared" ca="1" si="21"/>
        <v>7</v>
      </c>
      <c r="AW4" s="41"/>
      <c r="AX4" s="60" t="s">
        <v>18</v>
      </c>
      <c r="AY4" s="45">
        <f t="shared" ca="1" si="22"/>
        <v>715</v>
      </c>
      <c r="AZ4" s="65" t="s">
        <v>20</v>
      </c>
      <c r="BA4" s="45">
        <f t="shared" ca="1" si="23"/>
        <v>17</v>
      </c>
      <c r="BB4" s="65" t="s">
        <v>21</v>
      </c>
      <c r="BC4" s="45">
        <f t="shared" ca="1" si="2"/>
        <v>698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0.93133580032313967</v>
      </c>
      <c r="BZ4" s="44">
        <f t="shared" ca="1" si="4"/>
        <v>2</v>
      </c>
      <c r="CA4" s="21"/>
      <c r="CB4" s="41">
        <v>4</v>
      </c>
      <c r="CC4" s="41">
        <v>4</v>
      </c>
      <c r="CD4" s="41">
        <v>0</v>
      </c>
      <c r="CG4" s="43">
        <f t="shared" ca="1" si="5"/>
        <v>0.90090471778041525</v>
      </c>
      <c r="CH4" s="44">
        <f t="shared" ca="1" si="6"/>
        <v>2</v>
      </c>
      <c r="CI4" s="21"/>
      <c r="CJ4" s="41">
        <v>4</v>
      </c>
      <c r="CK4" s="41">
        <v>4</v>
      </c>
      <c r="CL4" s="41">
        <v>4</v>
      </c>
      <c r="CO4" s="43">
        <f t="shared" ca="1" si="7"/>
        <v>7.006225361327334E-2</v>
      </c>
      <c r="CP4" s="44">
        <f t="shared" ca="1" si="0"/>
        <v>61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2</v>
      </c>
      <c r="AA5" s="45">
        <f t="shared" ca="1" si="9"/>
        <v>2</v>
      </c>
      <c r="AB5" s="45">
        <f t="shared" ca="1" si="10"/>
        <v>6</v>
      </c>
      <c r="AC5" s="41"/>
      <c r="AD5" s="45">
        <f t="shared" ca="1" si="11"/>
        <v>0</v>
      </c>
      <c r="AE5" s="45">
        <f t="shared" ca="1" si="12"/>
        <v>2</v>
      </c>
      <c r="AF5" s="45">
        <f t="shared" ca="1" si="13"/>
        <v>9</v>
      </c>
      <c r="AG5" s="41"/>
      <c r="AH5" s="60" t="s">
        <v>7</v>
      </c>
      <c r="AI5" s="45">
        <f t="shared" ca="1" si="14"/>
        <v>226</v>
      </c>
      <c r="AJ5" s="65" t="s">
        <v>20</v>
      </c>
      <c r="AK5" s="45">
        <f t="shared" ca="1" si="15"/>
        <v>29</v>
      </c>
      <c r="AL5" s="65" t="s">
        <v>21</v>
      </c>
      <c r="AM5" s="45">
        <f t="shared" ca="1" si="1"/>
        <v>197</v>
      </c>
      <c r="AN5" s="41"/>
      <c r="AO5" s="60" t="s">
        <v>7</v>
      </c>
      <c r="AP5" s="87">
        <f t="shared" ca="1" si="16"/>
        <v>2</v>
      </c>
      <c r="AQ5" s="87">
        <f t="shared" ca="1" si="17"/>
        <v>2</v>
      </c>
      <c r="AR5" s="87">
        <f t="shared" ca="1" si="18"/>
        <v>6</v>
      </c>
      <c r="AS5" s="41"/>
      <c r="AT5" s="87">
        <f t="shared" ca="1" si="19"/>
        <v>0</v>
      </c>
      <c r="AU5" s="87">
        <f t="shared" ca="1" si="20"/>
        <v>2</v>
      </c>
      <c r="AV5" s="87">
        <f t="shared" ca="1" si="21"/>
        <v>9</v>
      </c>
      <c r="AW5" s="41"/>
      <c r="AX5" s="60" t="s">
        <v>7</v>
      </c>
      <c r="AY5" s="45">
        <f t="shared" ca="1" si="22"/>
        <v>226</v>
      </c>
      <c r="AZ5" s="65" t="s">
        <v>20</v>
      </c>
      <c r="BA5" s="45">
        <f t="shared" ca="1" si="23"/>
        <v>29</v>
      </c>
      <c r="BB5" s="65" t="s">
        <v>21</v>
      </c>
      <c r="BC5" s="45">
        <f t="shared" ca="1" si="2"/>
        <v>197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0.68485870374670565</v>
      </c>
      <c r="BZ5" s="44">
        <f t="shared" ca="1" si="4"/>
        <v>5</v>
      </c>
      <c r="CA5" s="21"/>
      <c r="CB5" s="41">
        <v>5</v>
      </c>
      <c r="CC5" s="41">
        <v>5</v>
      </c>
      <c r="CD5" s="41">
        <v>0</v>
      </c>
      <c r="CG5" s="43">
        <f t="shared" ca="1" si="5"/>
        <v>0.74071256304515765</v>
      </c>
      <c r="CH5" s="44">
        <f t="shared" ca="1" si="6"/>
        <v>3</v>
      </c>
      <c r="CI5" s="21"/>
      <c r="CJ5" s="41">
        <v>5</v>
      </c>
      <c r="CK5" s="41">
        <v>5</v>
      </c>
      <c r="CL5" s="41">
        <v>5</v>
      </c>
      <c r="CO5" s="43">
        <f t="shared" ca="1" si="7"/>
        <v>9.5239954217585021E-2</v>
      </c>
      <c r="CP5" s="44">
        <f t="shared" ca="1" si="0"/>
        <v>60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2</v>
      </c>
      <c r="E6" s="11">
        <f ca="1">AB2</f>
        <v>3</v>
      </c>
      <c r="F6" s="8"/>
      <c r="G6" s="9"/>
      <c r="H6" s="10"/>
      <c r="I6" s="11">
        <f ca="1">Z3</f>
        <v>6</v>
      </c>
      <c r="J6" s="11">
        <f ca="1">AA3</f>
        <v>5</v>
      </c>
      <c r="K6" s="11">
        <f ca="1">AB3</f>
        <v>5</v>
      </c>
      <c r="L6" s="8"/>
      <c r="M6" s="9"/>
      <c r="N6" s="10"/>
      <c r="O6" s="11">
        <f ca="1">Z4</f>
        <v>7</v>
      </c>
      <c r="P6" s="11">
        <f ca="1">AA4</f>
        <v>1</v>
      </c>
      <c r="Q6" s="11">
        <f ca="1">AB4</f>
        <v>5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5</v>
      </c>
      <c r="AA6" s="45">
        <f t="shared" ca="1" si="9"/>
        <v>3</v>
      </c>
      <c r="AB6" s="45">
        <f t="shared" ca="1" si="10"/>
        <v>6</v>
      </c>
      <c r="AC6" s="41"/>
      <c r="AD6" s="45">
        <f t="shared" ca="1" si="11"/>
        <v>0</v>
      </c>
      <c r="AE6" s="45">
        <f t="shared" ca="1" si="12"/>
        <v>3</v>
      </c>
      <c r="AF6" s="45">
        <f t="shared" ca="1" si="13"/>
        <v>8</v>
      </c>
      <c r="AG6" s="41"/>
      <c r="AH6" s="60" t="s">
        <v>6</v>
      </c>
      <c r="AI6" s="45">
        <f t="shared" ca="1" si="14"/>
        <v>536</v>
      </c>
      <c r="AJ6" s="65" t="s">
        <v>20</v>
      </c>
      <c r="AK6" s="45">
        <f t="shared" ca="1" si="15"/>
        <v>38</v>
      </c>
      <c r="AL6" s="65" t="s">
        <v>21</v>
      </c>
      <c r="AM6" s="45">
        <f t="shared" ca="1" si="1"/>
        <v>498</v>
      </c>
      <c r="AN6" s="41"/>
      <c r="AO6" s="60" t="s">
        <v>6</v>
      </c>
      <c r="AP6" s="87">
        <f t="shared" ca="1" si="16"/>
        <v>5</v>
      </c>
      <c r="AQ6" s="87">
        <f t="shared" ca="1" si="17"/>
        <v>3</v>
      </c>
      <c r="AR6" s="87">
        <f t="shared" ca="1" si="18"/>
        <v>6</v>
      </c>
      <c r="AS6" s="41"/>
      <c r="AT6" s="87">
        <f t="shared" ca="1" si="19"/>
        <v>0</v>
      </c>
      <c r="AU6" s="87">
        <f t="shared" ca="1" si="20"/>
        <v>3</v>
      </c>
      <c r="AV6" s="87">
        <f t="shared" ca="1" si="21"/>
        <v>8</v>
      </c>
      <c r="AW6" s="41"/>
      <c r="AX6" s="60" t="s">
        <v>6</v>
      </c>
      <c r="AY6" s="45">
        <f t="shared" ca="1" si="22"/>
        <v>536</v>
      </c>
      <c r="AZ6" s="65" t="s">
        <v>20</v>
      </c>
      <c r="BA6" s="45">
        <f t="shared" ca="1" si="23"/>
        <v>38</v>
      </c>
      <c r="BB6" s="65" t="s">
        <v>21</v>
      </c>
      <c r="BC6" s="45">
        <f t="shared" ca="1" si="2"/>
        <v>498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0.33337134819863135</v>
      </c>
      <c r="BZ6" s="44">
        <f t="shared" ca="1" si="4"/>
        <v>11</v>
      </c>
      <c r="CA6" s="21"/>
      <c r="CB6" s="41">
        <v>6</v>
      </c>
      <c r="CC6" s="41">
        <v>6</v>
      </c>
      <c r="CD6" s="41">
        <v>0</v>
      </c>
      <c r="CG6" s="43">
        <f t="shared" ca="1" si="5"/>
        <v>2.5335494296573668E-2</v>
      </c>
      <c r="CH6" s="44">
        <f t="shared" ca="1" si="6"/>
        <v>17</v>
      </c>
      <c r="CI6" s="21"/>
      <c r="CJ6" s="41">
        <v>6</v>
      </c>
      <c r="CK6" s="41">
        <v>6</v>
      </c>
      <c r="CL6" s="41">
        <v>6</v>
      </c>
      <c r="CO6" s="43">
        <f t="shared" ca="1" si="7"/>
        <v>0.35606040780554438</v>
      </c>
      <c r="CP6" s="44">
        <f t="shared" ca="1" si="0"/>
        <v>43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2</v>
      </c>
      <c r="E7" s="13">
        <f ca="1">AF2</f>
        <v>7</v>
      </c>
      <c r="F7" s="8"/>
      <c r="G7" s="9"/>
      <c r="H7" s="12" t="s">
        <v>20</v>
      </c>
      <c r="I7" s="13">
        <f ca="1">AD3</f>
        <v>0</v>
      </c>
      <c r="J7" s="13">
        <f ca="1">AE3</f>
        <v>5</v>
      </c>
      <c r="K7" s="13">
        <f ca="1">AF3</f>
        <v>7</v>
      </c>
      <c r="L7" s="8"/>
      <c r="M7" s="9"/>
      <c r="N7" s="12" t="s">
        <v>20</v>
      </c>
      <c r="O7" s="13">
        <f ca="1">AD4</f>
        <v>0</v>
      </c>
      <c r="P7" s="13">
        <f ca="1">AE4</f>
        <v>1</v>
      </c>
      <c r="Q7" s="13">
        <f ca="1">AF4</f>
        <v>7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2</v>
      </c>
      <c r="AA7" s="45">
        <f t="shared" ca="1" si="9"/>
        <v>8</v>
      </c>
      <c r="AB7" s="45">
        <f t="shared" ca="1" si="10"/>
        <v>8</v>
      </c>
      <c r="AC7" s="41"/>
      <c r="AD7" s="45">
        <f t="shared" ca="1" si="11"/>
        <v>0</v>
      </c>
      <c r="AE7" s="45">
        <f t="shared" ca="1" si="12"/>
        <v>8</v>
      </c>
      <c r="AF7" s="45">
        <f t="shared" ca="1" si="13"/>
        <v>9</v>
      </c>
      <c r="AG7" s="41"/>
      <c r="AH7" s="60" t="s">
        <v>5</v>
      </c>
      <c r="AI7" s="45">
        <f t="shared" ca="1" si="14"/>
        <v>288</v>
      </c>
      <c r="AJ7" s="65" t="s">
        <v>20</v>
      </c>
      <c r="AK7" s="45">
        <f t="shared" ca="1" si="15"/>
        <v>89</v>
      </c>
      <c r="AL7" s="65" t="s">
        <v>21</v>
      </c>
      <c r="AM7" s="45">
        <f t="shared" ca="1" si="1"/>
        <v>199</v>
      </c>
      <c r="AN7" s="41"/>
      <c r="AO7" s="60" t="s">
        <v>5</v>
      </c>
      <c r="AP7" s="87">
        <f t="shared" ca="1" si="16"/>
        <v>2</v>
      </c>
      <c r="AQ7" s="87">
        <f t="shared" ca="1" si="17"/>
        <v>8</v>
      </c>
      <c r="AR7" s="87">
        <f t="shared" ca="1" si="18"/>
        <v>8</v>
      </c>
      <c r="AS7" s="41"/>
      <c r="AT7" s="87">
        <f t="shared" ca="1" si="19"/>
        <v>0</v>
      </c>
      <c r="AU7" s="87">
        <f t="shared" ca="1" si="20"/>
        <v>8</v>
      </c>
      <c r="AV7" s="87">
        <f t="shared" ca="1" si="21"/>
        <v>9</v>
      </c>
      <c r="AW7" s="41"/>
      <c r="AX7" s="60" t="s">
        <v>5</v>
      </c>
      <c r="AY7" s="45">
        <f t="shared" ca="1" si="22"/>
        <v>288</v>
      </c>
      <c r="AZ7" s="65" t="s">
        <v>20</v>
      </c>
      <c r="BA7" s="45">
        <f t="shared" ca="1" si="23"/>
        <v>89</v>
      </c>
      <c r="BB7" s="65" t="s">
        <v>21</v>
      </c>
      <c r="BC7" s="45">
        <f t="shared" ca="1" si="2"/>
        <v>199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0.13673108015581759</v>
      </c>
      <c r="BZ7" s="44">
        <f t="shared" ca="1" si="4"/>
        <v>17</v>
      </c>
      <c r="CA7" s="21"/>
      <c r="CB7" s="41">
        <v>7</v>
      </c>
      <c r="CC7" s="41">
        <v>7</v>
      </c>
      <c r="CD7" s="41">
        <v>0</v>
      </c>
      <c r="CG7" s="43">
        <f t="shared" ca="1" si="5"/>
        <v>0.13779376323966352</v>
      </c>
      <c r="CH7" s="44">
        <f t="shared" ca="1" si="6"/>
        <v>15</v>
      </c>
      <c r="CI7" s="21"/>
      <c r="CJ7" s="41">
        <v>7</v>
      </c>
      <c r="CK7" s="41">
        <v>7</v>
      </c>
      <c r="CL7" s="41">
        <v>7</v>
      </c>
      <c r="CO7" s="43">
        <f t="shared" ca="1" si="7"/>
        <v>0.46080407876189355</v>
      </c>
      <c r="CP7" s="44">
        <f t="shared" ca="1" si="0"/>
        <v>41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8</v>
      </c>
      <c r="AA8" s="45">
        <f t="shared" ca="1" si="9"/>
        <v>6</v>
      </c>
      <c r="AB8" s="45">
        <f t="shared" ca="1" si="10"/>
        <v>7</v>
      </c>
      <c r="AC8" s="41"/>
      <c r="AD8" s="45">
        <f t="shared" ca="1" si="11"/>
        <v>0</v>
      </c>
      <c r="AE8" s="45">
        <f t="shared" ca="1" si="12"/>
        <v>6</v>
      </c>
      <c r="AF8" s="45">
        <f t="shared" ca="1" si="13"/>
        <v>8</v>
      </c>
      <c r="AG8" s="41"/>
      <c r="AH8" s="60" t="s">
        <v>8</v>
      </c>
      <c r="AI8" s="45">
        <f t="shared" ca="1" si="14"/>
        <v>867</v>
      </c>
      <c r="AJ8" s="65" t="s">
        <v>20</v>
      </c>
      <c r="AK8" s="45">
        <f t="shared" ca="1" si="15"/>
        <v>68</v>
      </c>
      <c r="AL8" s="65" t="s">
        <v>21</v>
      </c>
      <c r="AM8" s="45">
        <f t="shared" ca="1" si="1"/>
        <v>799</v>
      </c>
      <c r="AN8" s="41"/>
      <c r="AO8" s="60" t="s">
        <v>8</v>
      </c>
      <c r="AP8" s="87">
        <f t="shared" ca="1" si="16"/>
        <v>8</v>
      </c>
      <c r="AQ8" s="87">
        <f t="shared" ca="1" si="17"/>
        <v>6</v>
      </c>
      <c r="AR8" s="87">
        <f t="shared" ca="1" si="18"/>
        <v>7</v>
      </c>
      <c r="AS8" s="41"/>
      <c r="AT8" s="87">
        <f t="shared" ca="1" si="19"/>
        <v>0</v>
      </c>
      <c r="AU8" s="87">
        <f t="shared" ca="1" si="20"/>
        <v>6</v>
      </c>
      <c r="AV8" s="87">
        <f t="shared" ca="1" si="21"/>
        <v>8</v>
      </c>
      <c r="AW8" s="41"/>
      <c r="AX8" s="60" t="s">
        <v>8</v>
      </c>
      <c r="AY8" s="45">
        <f t="shared" ca="1" si="22"/>
        <v>867</v>
      </c>
      <c r="AZ8" s="65" t="s">
        <v>20</v>
      </c>
      <c r="BA8" s="45">
        <f t="shared" ca="1" si="23"/>
        <v>68</v>
      </c>
      <c r="BB8" s="65" t="s">
        <v>21</v>
      </c>
      <c r="BC8" s="45">
        <f t="shared" ca="1" si="2"/>
        <v>799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0.14511287220160052</v>
      </c>
      <c r="BZ8" s="44">
        <f t="shared" ca="1" si="4"/>
        <v>16</v>
      </c>
      <c r="CA8" s="21"/>
      <c r="CB8" s="41">
        <v>8</v>
      </c>
      <c r="CC8" s="41">
        <v>8</v>
      </c>
      <c r="CD8" s="41">
        <v>0</v>
      </c>
      <c r="CG8" s="43">
        <f t="shared" ca="1" si="5"/>
        <v>0.49249069281147662</v>
      </c>
      <c r="CH8" s="44">
        <f t="shared" ca="1" si="6"/>
        <v>6</v>
      </c>
      <c r="CI8" s="21"/>
      <c r="CJ8" s="41">
        <v>8</v>
      </c>
      <c r="CK8" s="41">
        <v>8</v>
      </c>
      <c r="CL8" s="41">
        <v>8</v>
      </c>
      <c r="CO8" s="43">
        <f t="shared" ca="1" si="7"/>
        <v>0.2782103217777252</v>
      </c>
      <c r="CP8" s="44">
        <f t="shared" ca="1" si="0"/>
        <v>52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7</v>
      </c>
      <c r="AA9" s="45">
        <f t="shared" ca="1" si="9"/>
        <v>6</v>
      </c>
      <c r="AB9" s="45">
        <f t="shared" ca="1" si="10"/>
        <v>5</v>
      </c>
      <c r="AC9" s="41"/>
      <c r="AD9" s="45">
        <f t="shared" ca="1" si="11"/>
        <v>0</v>
      </c>
      <c r="AE9" s="45">
        <f t="shared" ca="1" si="12"/>
        <v>6</v>
      </c>
      <c r="AF9" s="45">
        <f t="shared" ca="1" si="13"/>
        <v>9</v>
      </c>
      <c r="AG9" s="41"/>
      <c r="AH9" s="60" t="s">
        <v>9</v>
      </c>
      <c r="AI9" s="45">
        <f t="shared" ca="1" si="14"/>
        <v>765</v>
      </c>
      <c r="AJ9" s="65" t="s">
        <v>20</v>
      </c>
      <c r="AK9" s="45">
        <f t="shared" ca="1" si="15"/>
        <v>69</v>
      </c>
      <c r="AL9" s="65" t="s">
        <v>21</v>
      </c>
      <c r="AM9" s="45">
        <f t="shared" ca="1" si="1"/>
        <v>696</v>
      </c>
      <c r="AN9" s="41"/>
      <c r="AO9" s="60" t="s">
        <v>9</v>
      </c>
      <c r="AP9" s="87">
        <f t="shared" ca="1" si="16"/>
        <v>7</v>
      </c>
      <c r="AQ9" s="87">
        <f t="shared" ca="1" si="17"/>
        <v>6</v>
      </c>
      <c r="AR9" s="87">
        <f t="shared" ca="1" si="18"/>
        <v>5</v>
      </c>
      <c r="AS9" s="41"/>
      <c r="AT9" s="87">
        <f t="shared" ca="1" si="19"/>
        <v>0</v>
      </c>
      <c r="AU9" s="87">
        <f t="shared" ca="1" si="20"/>
        <v>6</v>
      </c>
      <c r="AV9" s="87">
        <f t="shared" ca="1" si="21"/>
        <v>9</v>
      </c>
      <c r="AW9" s="41"/>
      <c r="AX9" s="60" t="s">
        <v>9</v>
      </c>
      <c r="AY9" s="45">
        <f t="shared" ca="1" si="22"/>
        <v>765</v>
      </c>
      <c r="AZ9" s="65" t="s">
        <v>20</v>
      </c>
      <c r="BA9" s="45">
        <f t="shared" ca="1" si="23"/>
        <v>69</v>
      </c>
      <c r="BB9" s="65" t="s">
        <v>21</v>
      </c>
      <c r="BC9" s="45">
        <f t="shared" ca="1" si="2"/>
        <v>696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0.89816805586997794</v>
      </c>
      <c r="BZ9" s="44">
        <f t="shared" ca="1" si="4"/>
        <v>3</v>
      </c>
      <c r="CA9" s="21"/>
      <c r="CB9" s="41">
        <v>9</v>
      </c>
      <c r="CC9" s="41">
        <v>9</v>
      </c>
      <c r="CD9" s="41">
        <v>0</v>
      </c>
      <c r="CG9" s="43">
        <f t="shared" ca="1" si="5"/>
        <v>0.90829747410340234</v>
      </c>
      <c r="CH9" s="44">
        <f t="shared" ca="1" si="6"/>
        <v>1</v>
      </c>
      <c r="CI9" s="21"/>
      <c r="CJ9" s="41">
        <v>9</v>
      </c>
      <c r="CK9" s="41">
        <v>9</v>
      </c>
      <c r="CL9" s="41">
        <v>9</v>
      </c>
      <c r="CO9" s="43">
        <f t="shared" ca="1" si="7"/>
        <v>0.21169771231694046</v>
      </c>
      <c r="CP9" s="44">
        <f t="shared" ca="1" si="0"/>
        <v>55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3</v>
      </c>
      <c r="AA10" s="45">
        <f t="shared" ca="1" si="9"/>
        <v>1</v>
      </c>
      <c r="AB10" s="45">
        <f t="shared" ca="1" si="10"/>
        <v>6</v>
      </c>
      <c r="AC10" s="41"/>
      <c r="AD10" s="45">
        <f t="shared" ca="1" si="11"/>
        <v>0</v>
      </c>
      <c r="AE10" s="45">
        <f t="shared" ca="1" si="12"/>
        <v>1</v>
      </c>
      <c r="AF10" s="45">
        <f t="shared" ca="1" si="13"/>
        <v>9</v>
      </c>
      <c r="AG10" s="41"/>
      <c r="AH10" s="60" t="s">
        <v>19</v>
      </c>
      <c r="AI10" s="45">
        <f t="shared" ca="1" si="14"/>
        <v>316</v>
      </c>
      <c r="AJ10" s="65" t="s">
        <v>20</v>
      </c>
      <c r="AK10" s="45">
        <f t="shared" ca="1" si="15"/>
        <v>19</v>
      </c>
      <c r="AL10" s="65" t="s">
        <v>21</v>
      </c>
      <c r="AM10" s="45">
        <f t="shared" ca="1" si="1"/>
        <v>297</v>
      </c>
      <c r="AN10" s="41"/>
      <c r="AO10" s="60" t="s">
        <v>19</v>
      </c>
      <c r="AP10" s="87">
        <f t="shared" ca="1" si="16"/>
        <v>3</v>
      </c>
      <c r="AQ10" s="87">
        <f t="shared" ca="1" si="17"/>
        <v>1</v>
      </c>
      <c r="AR10" s="87">
        <f t="shared" ca="1" si="18"/>
        <v>6</v>
      </c>
      <c r="AS10" s="41"/>
      <c r="AT10" s="87">
        <f t="shared" ca="1" si="19"/>
        <v>0</v>
      </c>
      <c r="AU10" s="87">
        <f t="shared" ca="1" si="20"/>
        <v>1</v>
      </c>
      <c r="AV10" s="87">
        <f t="shared" ca="1" si="21"/>
        <v>9</v>
      </c>
      <c r="AW10" s="41"/>
      <c r="AX10" s="60" t="s">
        <v>19</v>
      </c>
      <c r="AY10" s="45">
        <f t="shared" ca="1" si="22"/>
        <v>316</v>
      </c>
      <c r="AZ10" s="65" t="s">
        <v>20</v>
      </c>
      <c r="BA10" s="45">
        <f t="shared" ca="1" si="23"/>
        <v>19</v>
      </c>
      <c r="BB10" s="65" t="s">
        <v>21</v>
      </c>
      <c r="BC10" s="45">
        <f t="shared" ca="1" si="2"/>
        <v>297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0.21573841820516793</v>
      </c>
      <c r="BZ10" s="44">
        <f t="shared" ca="1" si="4"/>
        <v>13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2.2502692385609757E-2</v>
      </c>
      <c r="CH10" s="44">
        <f t="shared" ca="1" si="6"/>
        <v>18</v>
      </c>
      <c r="CI10" s="21"/>
      <c r="CJ10" s="41">
        <v>10</v>
      </c>
      <c r="CK10" s="41">
        <v>1</v>
      </c>
      <c r="CL10" s="41">
        <v>1</v>
      </c>
      <c r="CO10" s="43">
        <f t="shared" ca="1" si="7"/>
        <v>0.74493389757196327</v>
      </c>
      <c r="CP10" s="44">
        <f t="shared" ca="1" si="0"/>
        <v>17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4</v>
      </c>
      <c r="AA11" s="45">
        <f t="shared" ca="1" si="9"/>
        <v>9</v>
      </c>
      <c r="AB11" s="45">
        <f t="shared" ca="1" si="10"/>
        <v>2</v>
      </c>
      <c r="AC11" s="41"/>
      <c r="AD11" s="45">
        <f t="shared" ca="1" si="11"/>
        <v>0</v>
      </c>
      <c r="AE11" s="45">
        <f t="shared" ca="1" si="12"/>
        <v>9</v>
      </c>
      <c r="AF11" s="45">
        <f t="shared" ca="1" si="13"/>
        <v>4</v>
      </c>
      <c r="AG11" s="41"/>
      <c r="AH11" s="60" t="s">
        <v>13</v>
      </c>
      <c r="AI11" s="45">
        <f t="shared" ca="1" si="14"/>
        <v>492</v>
      </c>
      <c r="AJ11" s="65" t="s">
        <v>20</v>
      </c>
      <c r="AK11" s="45">
        <f t="shared" ca="1" si="15"/>
        <v>94</v>
      </c>
      <c r="AL11" s="65" t="s">
        <v>21</v>
      </c>
      <c r="AM11" s="45">
        <f t="shared" ca="1" si="1"/>
        <v>398</v>
      </c>
      <c r="AN11" s="41"/>
      <c r="AO11" s="60" t="s">
        <v>13</v>
      </c>
      <c r="AP11" s="87">
        <f t="shared" ca="1" si="16"/>
        <v>4</v>
      </c>
      <c r="AQ11" s="87">
        <f t="shared" ca="1" si="17"/>
        <v>9</v>
      </c>
      <c r="AR11" s="87">
        <f t="shared" ca="1" si="18"/>
        <v>2</v>
      </c>
      <c r="AS11" s="41"/>
      <c r="AT11" s="87">
        <f t="shared" ca="1" si="19"/>
        <v>0</v>
      </c>
      <c r="AU11" s="87">
        <f t="shared" ca="1" si="20"/>
        <v>9</v>
      </c>
      <c r="AV11" s="87">
        <f t="shared" ca="1" si="21"/>
        <v>4</v>
      </c>
      <c r="AW11" s="41"/>
      <c r="AX11" s="60" t="s">
        <v>13</v>
      </c>
      <c r="AY11" s="45">
        <f t="shared" ca="1" si="22"/>
        <v>492</v>
      </c>
      <c r="AZ11" s="65" t="s">
        <v>20</v>
      </c>
      <c r="BA11" s="45">
        <f t="shared" ca="1" si="23"/>
        <v>94</v>
      </c>
      <c r="BB11" s="65" t="s">
        <v>21</v>
      </c>
      <c r="BC11" s="45">
        <f t="shared" ca="1" si="2"/>
        <v>398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0.32352990195183173</v>
      </c>
      <c r="BZ11" s="44">
        <f t="shared" ca="1" si="4"/>
        <v>12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0.47624543152434573</v>
      </c>
      <c r="CH11" s="44">
        <f t="shared" ca="1" si="6"/>
        <v>7</v>
      </c>
      <c r="CI11" s="21"/>
      <c r="CJ11" s="41">
        <v>11</v>
      </c>
      <c r="CK11" s="41">
        <v>2</v>
      </c>
      <c r="CL11" s="41">
        <v>2</v>
      </c>
      <c r="CO11" s="43">
        <f t="shared" ca="1" si="7"/>
        <v>0.68406196115948392</v>
      </c>
      <c r="CP11" s="44">
        <f t="shared" ca="1" si="0"/>
        <v>22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2</v>
      </c>
      <c r="D12" s="11">
        <f ca="1">AA5</f>
        <v>2</v>
      </c>
      <c r="E12" s="11">
        <f ca="1">AB5</f>
        <v>6</v>
      </c>
      <c r="F12" s="8"/>
      <c r="G12" s="9"/>
      <c r="H12" s="10"/>
      <c r="I12" s="11">
        <f ca="1">Z6</f>
        <v>5</v>
      </c>
      <c r="J12" s="11">
        <f ca="1">AA6</f>
        <v>3</v>
      </c>
      <c r="K12" s="11">
        <f ca="1">AB6</f>
        <v>6</v>
      </c>
      <c r="L12" s="8"/>
      <c r="M12" s="9"/>
      <c r="N12" s="10"/>
      <c r="O12" s="11">
        <f ca="1">Z7</f>
        <v>2</v>
      </c>
      <c r="P12" s="11">
        <f ca="1">AA7</f>
        <v>8</v>
      </c>
      <c r="Q12" s="11">
        <f ca="1">AB7</f>
        <v>8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3</v>
      </c>
      <c r="AA12" s="45">
        <f t="shared" ca="1" si="9"/>
        <v>7</v>
      </c>
      <c r="AB12" s="45">
        <f t="shared" ca="1" si="10"/>
        <v>2</v>
      </c>
      <c r="AC12" s="41"/>
      <c r="AD12" s="45">
        <f t="shared" ca="1" si="11"/>
        <v>0</v>
      </c>
      <c r="AE12" s="45">
        <f t="shared" ca="1" si="12"/>
        <v>7</v>
      </c>
      <c r="AF12" s="45">
        <f t="shared" ca="1" si="13"/>
        <v>9</v>
      </c>
      <c r="AG12" s="41"/>
      <c r="AH12" s="60" t="s">
        <v>12</v>
      </c>
      <c r="AI12" s="45">
        <f t="shared" ca="1" si="14"/>
        <v>372</v>
      </c>
      <c r="AJ12" s="65" t="s">
        <v>20</v>
      </c>
      <c r="AK12" s="45">
        <f t="shared" ca="1" si="15"/>
        <v>79</v>
      </c>
      <c r="AL12" s="65" t="s">
        <v>21</v>
      </c>
      <c r="AM12" s="45">
        <f t="shared" ca="1" si="1"/>
        <v>293</v>
      </c>
      <c r="AN12" s="41"/>
      <c r="AO12" s="60" t="s">
        <v>12</v>
      </c>
      <c r="AP12" s="87">
        <f t="shared" ca="1" si="16"/>
        <v>3</v>
      </c>
      <c r="AQ12" s="87">
        <f t="shared" ca="1" si="17"/>
        <v>7</v>
      </c>
      <c r="AR12" s="87">
        <f t="shared" ca="1" si="18"/>
        <v>2</v>
      </c>
      <c r="AS12" s="41"/>
      <c r="AT12" s="87">
        <f t="shared" ca="1" si="19"/>
        <v>0</v>
      </c>
      <c r="AU12" s="87">
        <f t="shared" ca="1" si="20"/>
        <v>7</v>
      </c>
      <c r="AV12" s="87">
        <f t="shared" ca="1" si="21"/>
        <v>9</v>
      </c>
      <c r="AW12" s="41"/>
      <c r="AX12" s="60" t="s">
        <v>12</v>
      </c>
      <c r="AY12" s="45">
        <f t="shared" ca="1" si="22"/>
        <v>372</v>
      </c>
      <c r="AZ12" s="65" t="s">
        <v>20</v>
      </c>
      <c r="BA12" s="45">
        <f t="shared" ca="1" si="23"/>
        <v>79</v>
      </c>
      <c r="BB12" s="65" t="s">
        <v>21</v>
      </c>
      <c r="BC12" s="45">
        <f t="shared" ca="1" si="2"/>
        <v>293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0.13516920577639557</v>
      </c>
      <c r="BZ12" s="44">
        <f t="shared" ca="1" si="4"/>
        <v>18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0.3768588210843139</v>
      </c>
      <c r="CH12" s="44">
        <f t="shared" ca="1" si="6"/>
        <v>12</v>
      </c>
      <c r="CI12" s="21"/>
      <c r="CJ12" s="41">
        <v>12</v>
      </c>
      <c r="CK12" s="41">
        <v>3</v>
      </c>
      <c r="CL12" s="41">
        <v>3</v>
      </c>
      <c r="CO12" s="43">
        <f t="shared" ca="1" si="7"/>
        <v>0.15621040647627127</v>
      </c>
      <c r="CP12" s="44">
        <f t="shared" ca="1" si="0"/>
        <v>57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2</v>
      </c>
      <c r="E13" s="13">
        <f ca="1">AF5</f>
        <v>9</v>
      </c>
      <c r="F13" s="8"/>
      <c r="G13" s="9"/>
      <c r="H13" s="12" t="s">
        <v>20</v>
      </c>
      <c r="I13" s="13">
        <f ca="1">AD6</f>
        <v>0</v>
      </c>
      <c r="J13" s="13">
        <f ca="1">AE6</f>
        <v>3</v>
      </c>
      <c r="K13" s="13">
        <f ca="1">AF6</f>
        <v>8</v>
      </c>
      <c r="L13" s="8"/>
      <c r="M13" s="9"/>
      <c r="N13" s="12" t="s">
        <v>20</v>
      </c>
      <c r="O13" s="13">
        <f ca="1">AD7</f>
        <v>0</v>
      </c>
      <c r="P13" s="13">
        <f ca="1">AE7</f>
        <v>8</v>
      </c>
      <c r="Q13" s="13">
        <f ca="1">AF7</f>
        <v>9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9</v>
      </c>
      <c r="AA13" s="45">
        <f t="shared" ca="1" si="9"/>
        <v>3</v>
      </c>
      <c r="AB13" s="45">
        <f t="shared" ca="1" si="10"/>
        <v>7</v>
      </c>
      <c r="AC13" s="41"/>
      <c r="AD13" s="45">
        <f t="shared" ca="1" si="11"/>
        <v>0</v>
      </c>
      <c r="AE13" s="45">
        <f t="shared" ca="1" si="12"/>
        <v>3</v>
      </c>
      <c r="AF13" s="45">
        <f t="shared" ca="1" si="13"/>
        <v>9</v>
      </c>
      <c r="AG13" s="41"/>
      <c r="AH13" s="60" t="s">
        <v>11</v>
      </c>
      <c r="AI13" s="45">
        <f t="shared" ca="1" si="14"/>
        <v>937</v>
      </c>
      <c r="AJ13" s="65" t="s">
        <v>20</v>
      </c>
      <c r="AK13" s="45">
        <f t="shared" ca="1" si="15"/>
        <v>39</v>
      </c>
      <c r="AL13" s="65" t="s">
        <v>21</v>
      </c>
      <c r="AM13" s="45">
        <f t="shared" ca="1" si="1"/>
        <v>898</v>
      </c>
      <c r="AN13" s="41"/>
      <c r="AO13" s="60" t="s">
        <v>11</v>
      </c>
      <c r="AP13" s="87">
        <f t="shared" ca="1" si="16"/>
        <v>9</v>
      </c>
      <c r="AQ13" s="87">
        <f t="shared" ca="1" si="17"/>
        <v>3</v>
      </c>
      <c r="AR13" s="87">
        <f t="shared" ca="1" si="18"/>
        <v>7</v>
      </c>
      <c r="AS13" s="41"/>
      <c r="AT13" s="87">
        <f t="shared" ca="1" si="19"/>
        <v>0</v>
      </c>
      <c r="AU13" s="87">
        <f t="shared" ca="1" si="20"/>
        <v>3</v>
      </c>
      <c r="AV13" s="87">
        <f t="shared" ca="1" si="21"/>
        <v>9</v>
      </c>
      <c r="AW13" s="41"/>
      <c r="AX13" s="60" t="s">
        <v>11</v>
      </c>
      <c r="AY13" s="45">
        <f t="shared" ca="1" si="22"/>
        <v>937</v>
      </c>
      <c r="AZ13" s="65" t="s">
        <v>20</v>
      </c>
      <c r="BA13" s="45">
        <f t="shared" ca="1" si="23"/>
        <v>39</v>
      </c>
      <c r="BB13" s="65" t="s">
        <v>21</v>
      </c>
      <c r="BC13" s="45">
        <f t="shared" ca="1" si="2"/>
        <v>898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0.62683763748521626</v>
      </c>
      <c r="BZ13" s="44">
        <f t="shared" ca="1" si="4"/>
        <v>6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0.12564354322335114</v>
      </c>
      <c r="CH13" s="44">
        <f t="shared" ca="1" si="6"/>
        <v>16</v>
      </c>
      <c r="CI13" s="21"/>
      <c r="CJ13" s="41">
        <v>13</v>
      </c>
      <c r="CK13" s="41">
        <v>4</v>
      </c>
      <c r="CL13" s="41">
        <v>4</v>
      </c>
      <c r="CO13" s="43">
        <f t="shared" ca="1" si="7"/>
        <v>0.88808711171268373</v>
      </c>
      <c r="CP13" s="44">
        <f t="shared" ca="1" si="0"/>
        <v>7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0.74384825518548392</v>
      </c>
      <c r="BZ14" s="44">
        <f t="shared" ca="1" si="4"/>
        <v>4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0.67761238678819125</v>
      </c>
      <c r="CH14" s="44">
        <f t="shared" ca="1" si="6"/>
        <v>4</v>
      </c>
      <c r="CI14" s="21"/>
      <c r="CJ14" s="41">
        <v>14</v>
      </c>
      <c r="CK14" s="41">
        <v>5</v>
      </c>
      <c r="CL14" s="41">
        <v>5</v>
      </c>
      <c r="CO14" s="43">
        <f t="shared" ca="1" si="7"/>
        <v>0.54978016764273085</v>
      </c>
      <c r="CP14" s="44">
        <f t="shared" ca="1" si="0"/>
        <v>32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0.48406495353507573</v>
      </c>
      <c r="BZ15" s="44">
        <f t="shared" ca="1" si="4"/>
        <v>8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0.43681336212405653</v>
      </c>
      <c r="CH15" s="44">
        <f t="shared" ca="1" si="6"/>
        <v>9</v>
      </c>
      <c r="CI15" s="21"/>
      <c r="CJ15" s="41">
        <v>15</v>
      </c>
      <c r="CK15" s="41">
        <v>6</v>
      </c>
      <c r="CL15" s="41">
        <v>6</v>
      </c>
      <c r="CO15" s="43">
        <f t="shared" ca="1" si="7"/>
        <v>0.56804834680744098</v>
      </c>
      <c r="CP15" s="44">
        <f t="shared" ca="1" si="0"/>
        <v>29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0</v>
      </c>
      <c r="AA16" s="150">
        <f ca="1">AT43</f>
        <v>10</v>
      </c>
      <c r="AB16" s="150">
        <f ca="1">BC43</f>
        <v>1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0.98508330399877275</v>
      </c>
      <c r="BZ16" s="44">
        <f t="shared" ca="1" si="4"/>
        <v>1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0.18424799545606774</v>
      </c>
      <c r="CH16" s="44">
        <f t="shared" ca="1" si="6"/>
        <v>14</v>
      </c>
      <c r="CI16" s="21"/>
      <c r="CJ16" s="41">
        <v>16</v>
      </c>
      <c r="CK16" s="41">
        <v>7</v>
      </c>
      <c r="CL16" s="41">
        <v>7</v>
      </c>
      <c r="CO16" s="43">
        <f t="shared" ca="1" si="7"/>
        <v>0.56185882511842511</v>
      </c>
      <c r="CP16" s="44">
        <f t="shared" ca="1" si="0"/>
        <v>31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5</v>
      </c>
      <c r="AA17" s="150">
        <f t="shared" ref="AA17:AA27" ca="1" si="26">AT44</f>
        <v>10</v>
      </c>
      <c r="AB17" s="150">
        <f t="shared" ref="AB17:AB27" ca="1" si="27">BC44</f>
        <v>4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0.18092241963913192</v>
      </c>
      <c r="BZ17" s="44">
        <f t="shared" ca="1" si="4"/>
        <v>14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0.45918877632731592</v>
      </c>
      <c r="CH17" s="44">
        <f t="shared" ca="1" si="6"/>
        <v>8</v>
      </c>
      <c r="CI17" s="21"/>
      <c r="CJ17" s="41">
        <v>17</v>
      </c>
      <c r="CK17" s="41">
        <v>8</v>
      </c>
      <c r="CL17" s="41">
        <v>8</v>
      </c>
      <c r="CO17" s="43">
        <f t="shared" ca="1" si="7"/>
        <v>0.89691611938041671</v>
      </c>
      <c r="CP17" s="44">
        <f t="shared" ca="1" si="0"/>
        <v>6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6</v>
      </c>
      <c r="E18" s="11">
        <f ca="1">AB8</f>
        <v>7</v>
      </c>
      <c r="F18" s="8"/>
      <c r="G18" s="9"/>
      <c r="H18" s="10"/>
      <c r="I18" s="11">
        <f ca="1">Z9</f>
        <v>7</v>
      </c>
      <c r="J18" s="11">
        <f ca="1">AA9</f>
        <v>6</v>
      </c>
      <c r="K18" s="11">
        <f ca="1">AB9</f>
        <v>5</v>
      </c>
      <c r="L18" s="8"/>
      <c r="M18" s="9"/>
      <c r="N18" s="10"/>
      <c r="O18" s="11">
        <f ca="1">Z10</f>
        <v>3</v>
      </c>
      <c r="P18" s="11">
        <f ca="1">AA10</f>
        <v>1</v>
      </c>
      <c r="Q18" s="11">
        <f ca="1">AB10</f>
        <v>6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6</v>
      </c>
      <c r="AA18" s="150">
        <f t="shared" ca="1" si="26"/>
        <v>10</v>
      </c>
      <c r="AB18" s="150">
        <f t="shared" ca="1" si="27"/>
        <v>0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0.46831587074344716</v>
      </c>
      <c r="BZ18" s="44">
        <f t="shared" ca="1" si="4"/>
        <v>9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0.28781912986925118</v>
      </c>
      <c r="CH18" s="44">
        <f t="shared" ca="1" si="6"/>
        <v>13</v>
      </c>
      <c r="CI18" s="21"/>
      <c r="CJ18" s="41">
        <v>18</v>
      </c>
      <c r="CK18" s="41">
        <v>9</v>
      </c>
      <c r="CL18" s="41">
        <v>9</v>
      </c>
      <c r="CO18" s="43">
        <f t="shared" ca="1" si="7"/>
        <v>0.51805895510445454</v>
      </c>
      <c r="CP18" s="44">
        <f t="shared" ca="1" si="0"/>
        <v>33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6</v>
      </c>
      <c r="E19" s="13">
        <f ca="1">AF8</f>
        <v>8</v>
      </c>
      <c r="F19" s="8"/>
      <c r="G19" s="9"/>
      <c r="H19" s="12" t="s">
        <v>20</v>
      </c>
      <c r="I19" s="13">
        <f ca="1">AD9</f>
        <v>0</v>
      </c>
      <c r="J19" s="13">
        <f ca="1">AE9</f>
        <v>6</v>
      </c>
      <c r="K19" s="13">
        <f ca="1">AF9</f>
        <v>9</v>
      </c>
      <c r="L19" s="8"/>
      <c r="M19" s="9"/>
      <c r="N19" s="12" t="s">
        <v>20</v>
      </c>
      <c r="O19" s="13">
        <f ca="1">AD10</f>
        <v>0</v>
      </c>
      <c r="P19" s="13">
        <f ca="1">AE10</f>
        <v>1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1</v>
      </c>
      <c r="AA19" s="150">
        <f t="shared" ca="1" si="26"/>
        <v>10</v>
      </c>
      <c r="AB19" s="150">
        <f t="shared" ca="1" si="27"/>
        <v>1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/>
      <c r="CH19" s="44"/>
      <c r="CI19" s="21"/>
      <c r="CJ19" s="41"/>
      <c r="CK19" s="40"/>
      <c r="CL19" s="41"/>
      <c r="CO19" s="43">
        <f t="shared" ca="1" si="7"/>
        <v>0.70863977339814199</v>
      </c>
      <c r="CP19" s="44">
        <f t="shared" ca="1" si="0"/>
        <v>21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4</v>
      </c>
      <c r="AA20" s="150">
        <f t="shared" ca="1" si="26"/>
        <v>10</v>
      </c>
      <c r="AB20" s="150">
        <f t="shared" ca="1" si="27"/>
        <v>2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/>
      <c r="CH20" s="44"/>
      <c r="CI20" s="21"/>
      <c r="CJ20" s="41"/>
      <c r="CK20" s="41"/>
      <c r="CL20" s="41"/>
      <c r="CO20" s="43">
        <f t="shared" ca="1" si="7"/>
        <v>7.2518649243791256E-4</v>
      </c>
      <c r="CP20" s="44">
        <f t="shared" ca="1" si="0"/>
        <v>64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1</v>
      </c>
      <c r="AA21" s="150">
        <f t="shared" ca="1" si="26"/>
        <v>10</v>
      </c>
      <c r="AB21" s="150">
        <f t="shared" ca="1" si="27"/>
        <v>7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/>
      <c r="CH21" s="44"/>
      <c r="CI21" s="21"/>
      <c r="CJ21" s="41"/>
      <c r="CK21" s="41"/>
      <c r="CL21" s="41"/>
      <c r="CO21" s="43">
        <f t="shared" ca="1" si="7"/>
        <v>0.80707862006958042</v>
      </c>
      <c r="CP21" s="44">
        <f t="shared" ca="1" si="0"/>
        <v>11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7</v>
      </c>
      <c r="AA22" s="150">
        <f t="shared" ca="1" si="26"/>
        <v>10</v>
      </c>
      <c r="AB22" s="150">
        <f t="shared" ca="1" si="27"/>
        <v>5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/>
      <c r="CH22" s="44"/>
      <c r="CI22" s="21"/>
      <c r="CJ22" s="41"/>
      <c r="CK22" s="40"/>
      <c r="CL22" s="41"/>
      <c r="CO22" s="43">
        <f t="shared" ca="1" si="7"/>
        <v>0.46911511443617127</v>
      </c>
      <c r="CP22" s="44">
        <f t="shared" ca="1" si="0"/>
        <v>40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6</v>
      </c>
      <c r="AA23" s="150">
        <f t="shared" ca="1" si="26"/>
        <v>10</v>
      </c>
      <c r="AB23" s="150">
        <f t="shared" ca="1" si="27"/>
        <v>5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/>
      <c r="CH23" s="44"/>
      <c r="CI23" s="21"/>
      <c r="CJ23" s="41"/>
      <c r="CK23" s="40"/>
      <c r="CL23" s="41"/>
      <c r="CO23" s="43">
        <f t="shared" ca="1" si="7"/>
        <v>0.30475650965138545</v>
      </c>
      <c r="CP23" s="44">
        <f t="shared" ca="1" si="0"/>
        <v>48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4</v>
      </c>
      <c r="D24" s="11">
        <f ca="1">AA11</f>
        <v>9</v>
      </c>
      <c r="E24" s="11">
        <f ca="1">AB11</f>
        <v>2</v>
      </c>
      <c r="F24" s="8"/>
      <c r="G24" s="9"/>
      <c r="H24" s="10"/>
      <c r="I24" s="11">
        <f ca="1">Z12</f>
        <v>3</v>
      </c>
      <c r="J24" s="11">
        <f ca="1">AA12</f>
        <v>7</v>
      </c>
      <c r="K24" s="11">
        <f ca="1">AB12</f>
        <v>2</v>
      </c>
      <c r="L24" s="8"/>
      <c r="M24" s="9"/>
      <c r="N24" s="10"/>
      <c r="O24" s="11">
        <f ca="1">Z13</f>
        <v>9</v>
      </c>
      <c r="P24" s="11">
        <f ca="1">AA13</f>
        <v>3</v>
      </c>
      <c r="Q24" s="11">
        <f ca="1">AB13</f>
        <v>7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2</v>
      </c>
      <c r="AA24" s="150">
        <f t="shared" ca="1" si="26"/>
        <v>10</v>
      </c>
      <c r="AB24" s="150">
        <f t="shared" ca="1" si="27"/>
        <v>0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/>
      <c r="CH24" s="44"/>
      <c r="CI24" s="21"/>
      <c r="CJ24" s="41"/>
      <c r="CK24" s="40"/>
      <c r="CL24" s="41"/>
      <c r="CO24" s="43">
        <f t="shared" ca="1" si="7"/>
        <v>0.51568727195290465</v>
      </c>
      <c r="CP24" s="44">
        <f t="shared" ca="1" si="0"/>
        <v>34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9</v>
      </c>
      <c r="E25" s="13">
        <f ca="1">AF11</f>
        <v>4</v>
      </c>
      <c r="F25" s="8"/>
      <c r="G25" s="9"/>
      <c r="H25" s="12" t="s">
        <v>20</v>
      </c>
      <c r="I25" s="13">
        <f ca="1">AD12</f>
        <v>0</v>
      </c>
      <c r="J25" s="13">
        <f ca="1">AE12</f>
        <v>7</v>
      </c>
      <c r="K25" s="13">
        <f ca="1">AF12</f>
        <v>9</v>
      </c>
      <c r="L25" s="8"/>
      <c r="M25" s="9"/>
      <c r="N25" s="12" t="s">
        <v>20</v>
      </c>
      <c r="O25" s="13">
        <f ca="1">AD13</f>
        <v>0</v>
      </c>
      <c r="P25" s="13">
        <f ca="1">AE13</f>
        <v>3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3</v>
      </c>
      <c r="AA25" s="150">
        <f t="shared" ca="1" si="26"/>
        <v>10</v>
      </c>
      <c r="AB25" s="150">
        <f t="shared" ca="1" si="27"/>
        <v>8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/>
      <c r="CH25" s="44"/>
      <c r="CI25" s="21"/>
      <c r="CJ25" s="41"/>
      <c r="CK25" s="40"/>
      <c r="CL25" s="41"/>
      <c r="CO25" s="43">
        <f t="shared" ca="1" si="7"/>
        <v>0.30938364727189882</v>
      </c>
      <c r="CP25" s="44">
        <f t="shared" ca="1" si="0"/>
        <v>47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2</v>
      </c>
      <c r="AA26" s="150">
        <f t="shared" ca="1" si="26"/>
        <v>10</v>
      </c>
      <c r="AB26" s="150">
        <f t="shared" ca="1" si="27"/>
        <v>6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/>
      <c r="CH26" s="44"/>
      <c r="CI26" s="21"/>
      <c r="CJ26" s="41"/>
      <c r="CK26" s="40"/>
      <c r="CL26" s="41"/>
      <c r="CO26" s="43">
        <f t="shared" ca="1" si="7"/>
        <v>0.62447756583446357</v>
      </c>
      <c r="CP26" s="44">
        <f t="shared" ca="1" si="0"/>
        <v>25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8</v>
      </c>
      <c r="AA27" s="150">
        <f t="shared" ca="1" si="26"/>
        <v>10</v>
      </c>
      <c r="AB27" s="150">
        <f t="shared" ca="1" si="27"/>
        <v>2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/>
      <c r="CH27" s="44"/>
      <c r="CI27" s="21"/>
      <c r="CJ27" s="41"/>
      <c r="CK27" s="40"/>
      <c r="CL27" s="41"/>
      <c r="CO27" s="43">
        <f t="shared" ca="1" si="7"/>
        <v>0.87768990145134407</v>
      </c>
      <c r="CP27" s="44">
        <f t="shared" ca="1" si="0"/>
        <v>9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60" t="str">
        <f>A1</f>
        <v>ひき算 筆算 ３けた－２けた 連続くり下がり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/>
      <c r="CH28" s="44"/>
      <c r="CI28" s="21"/>
      <c r="CJ28" s="41"/>
      <c r="CK28" s="40"/>
      <c r="CL28" s="41"/>
      <c r="CO28" s="43">
        <f t="shared" ca="1" si="7"/>
        <v>0.33119614677462739</v>
      </c>
      <c r="CP28" s="44">
        <f t="shared" ca="1" si="0"/>
        <v>45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5" t="str">
        <f>B2</f>
        <v>　　月　　日</v>
      </c>
      <c r="C29" s="166"/>
      <c r="D29" s="166"/>
      <c r="E29" s="167"/>
      <c r="F29" s="165" t="str">
        <f>F2</f>
        <v>名前</v>
      </c>
      <c r="G29" s="166"/>
      <c r="H29" s="166"/>
      <c r="I29" s="165"/>
      <c r="J29" s="166"/>
      <c r="K29" s="166"/>
      <c r="L29" s="166"/>
      <c r="M29" s="166"/>
      <c r="N29" s="166"/>
      <c r="O29" s="166"/>
      <c r="P29" s="166"/>
      <c r="Q29" s="167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1</v>
      </c>
      <c r="AA29" s="45">
        <f t="shared" ca="1" si="28"/>
        <v>2</v>
      </c>
      <c r="AB29" s="45">
        <f t="shared" ca="1" si="28"/>
        <v>3</v>
      </c>
      <c r="AC29" s="41"/>
      <c r="AD29" s="45">
        <f t="shared" ca="1" si="29"/>
        <v>0</v>
      </c>
      <c r="AE29" s="45">
        <f t="shared" ref="AE29:AF40" ca="1" si="31">AE2</f>
        <v>2</v>
      </c>
      <c r="AF29" s="45">
        <f t="shared" ca="1" si="31"/>
        <v>7</v>
      </c>
      <c r="AG29" s="41"/>
      <c r="AH29" s="46" t="str">
        <f t="shared" ref="AH29:AM40" si="32">AH2</f>
        <v>①</v>
      </c>
      <c r="AI29" s="45">
        <f t="shared" ca="1" si="32"/>
        <v>123</v>
      </c>
      <c r="AJ29" s="41" t="str">
        <f t="shared" si="32"/>
        <v>－</v>
      </c>
      <c r="AK29" s="45">
        <f t="shared" ca="1" si="32"/>
        <v>27</v>
      </c>
      <c r="AL29" s="41" t="str">
        <f t="shared" si="32"/>
        <v>＝</v>
      </c>
      <c r="AM29" s="45">
        <f t="shared" ca="1" si="32"/>
        <v>96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/>
      <c r="CH29" s="44"/>
      <c r="CI29" s="21"/>
      <c r="CJ29" s="41"/>
      <c r="CK29" s="40"/>
      <c r="CL29" s="41"/>
      <c r="CO29" s="43">
        <f t="shared" ca="1" si="7"/>
        <v>0.13112419474217774</v>
      </c>
      <c r="CP29" s="44">
        <f t="shared" ca="1" si="0"/>
        <v>58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6</v>
      </c>
      <c r="AA30" s="45">
        <f t="shared" ca="1" si="28"/>
        <v>5</v>
      </c>
      <c r="AB30" s="45">
        <f t="shared" ca="1" si="28"/>
        <v>5</v>
      </c>
      <c r="AC30" s="41"/>
      <c r="AD30" s="45">
        <f t="shared" ca="1" si="29"/>
        <v>0</v>
      </c>
      <c r="AE30" s="45">
        <f t="shared" ca="1" si="31"/>
        <v>5</v>
      </c>
      <c r="AF30" s="45">
        <f t="shared" ca="1" si="31"/>
        <v>7</v>
      </c>
      <c r="AG30" s="41"/>
      <c r="AH30" s="46" t="str">
        <f t="shared" si="32"/>
        <v>②</v>
      </c>
      <c r="AI30" s="45">
        <f t="shared" ca="1" si="32"/>
        <v>655</v>
      </c>
      <c r="AJ30" s="41" t="str">
        <f t="shared" si="32"/>
        <v>－</v>
      </c>
      <c r="AK30" s="45">
        <f t="shared" ca="1" si="32"/>
        <v>57</v>
      </c>
      <c r="AL30" s="41" t="str">
        <f t="shared" si="32"/>
        <v>＝</v>
      </c>
      <c r="AM30" s="45">
        <f t="shared" ca="1" si="32"/>
        <v>598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/>
      <c r="CH30" s="44"/>
      <c r="CI30" s="21"/>
      <c r="CJ30" s="41"/>
      <c r="CK30" s="40"/>
      <c r="CL30" s="41"/>
      <c r="CO30" s="43">
        <f t="shared" ca="1" si="7"/>
        <v>0.96926916994942469</v>
      </c>
      <c r="CP30" s="44">
        <f t="shared" ca="1" si="0"/>
        <v>3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7</v>
      </c>
      <c r="AA31" s="45">
        <f t="shared" ca="1" si="28"/>
        <v>1</v>
      </c>
      <c r="AB31" s="45">
        <f t="shared" ca="1" si="28"/>
        <v>5</v>
      </c>
      <c r="AC31" s="41"/>
      <c r="AD31" s="45">
        <f t="shared" ca="1" si="29"/>
        <v>0</v>
      </c>
      <c r="AE31" s="45">
        <f t="shared" ca="1" si="31"/>
        <v>1</v>
      </c>
      <c r="AF31" s="45">
        <f t="shared" ca="1" si="31"/>
        <v>7</v>
      </c>
      <c r="AG31" s="41"/>
      <c r="AH31" s="46" t="str">
        <f t="shared" si="32"/>
        <v>③</v>
      </c>
      <c r="AI31" s="45">
        <f t="shared" ca="1" si="32"/>
        <v>715</v>
      </c>
      <c r="AJ31" s="41" t="str">
        <f t="shared" si="32"/>
        <v>－</v>
      </c>
      <c r="AK31" s="45">
        <f t="shared" ca="1" si="32"/>
        <v>17</v>
      </c>
      <c r="AL31" s="41" t="str">
        <f t="shared" si="32"/>
        <v>＝</v>
      </c>
      <c r="AM31" s="45">
        <f t="shared" ca="1" si="32"/>
        <v>698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/>
      <c r="CH31" s="44"/>
      <c r="CI31" s="21"/>
      <c r="CJ31" s="41"/>
      <c r="CK31" s="40"/>
      <c r="CL31" s="41"/>
      <c r="CO31" s="43">
        <f t="shared" ca="1" si="7"/>
        <v>0.16576742184395787</v>
      </c>
      <c r="CP31" s="44">
        <f t="shared" ca="1" si="0"/>
        <v>56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①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⑤</v>
      </c>
      <c r="J32" s="36" t="str">
        <f ca="1">IF($BC44="","",VLOOKUP($BC44,$BT$43:$BU$53,2,FALSE))</f>
        <v>④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⑥</v>
      </c>
      <c r="P32" s="36" t="str">
        <f ca="1">IF($BC45="","",VLOOKUP($BC45,$BT$43:$BU$53,2,FALSE))</f>
        <v>⓪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2</v>
      </c>
      <c r="AA32" s="45">
        <f t="shared" ca="1" si="28"/>
        <v>2</v>
      </c>
      <c r="AB32" s="45">
        <f t="shared" ca="1" si="28"/>
        <v>6</v>
      </c>
      <c r="AC32" s="41"/>
      <c r="AD32" s="45">
        <f t="shared" ca="1" si="29"/>
        <v>0</v>
      </c>
      <c r="AE32" s="45">
        <f t="shared" ca="1" si="31"/>
        <v>2</v>
      </c>
      <c r="AF32" s="45">
        <f t="shared" ca="1" si="31"/>
        <v>9</v>
      </c>
      <c r="AG32" s="41"/>
      <c r="AH32" s="46" t="str">
        <f t="shared" si="32"/>
        <v>④</v>
      </c>
      <c r="AI32" s="45">
        <f t="shared" ca="1" si="32"/>
        <v>226</v>
      </c>
      <c r="AJ32" s="41" t="str">
        <f t="shared" si="32"/>
        <v>－</v>
      </c>
      <c r="AK32" s="45">
        <f t="shared" ca="1" si="32"/>
        <v>29</v>
      </c>
      <c r="AL32" s="41" t="str">
        <f t="shared" si="32"/>
        <v>＝</v>
      </c>
      <c r="AM32" s="45">
        <f t="shared" ca="1" si="32"/>
        <v>197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①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/>
      <c r="CH32" s="44"/>
      <c r="CI32" s="21"/>
      <c r="CJ32" s="41"/>
      <c r="CK32" s="40"/>
      <c r="CL32" s="41"/>
      <c r="CO32" s="43">
        <f t="shared" ca="1" si="7"/>
        <v>0.74539528523166887</v>
      </c>
      <c r="CP32" s="44">
        <f t="shared" ca="1" si="0"/>
        <v>16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1</v>
      </c>
      <c r="D33" s="11">
        <f t="shared" ca="1" si="33"/>
        <v>2</v>
      </c>
      <c r="E33" s="11">
        <f t="shared" ca="1" si="33"/>
        <v>3</v>
      </c>
      <c r="F33" s="8"/>
      <c r="G33" s="9"/>
      <c r="H33" s="31"/>
      <c r="I33" s="32">
        <f t="shared" ca="1" si="33"/>
        <v>6</v>
      </c>
      <c r="J33" s="11">
        <f t="shared" ca="1" si="33"/>
        <v>5</v>
      </c>
      <c r="K33" s="11">
        <f t="shared" ca="1" si="33"/>
        <v>5</v>
      </c>
      <c r="L33" s="8"/>
      <c r="M33" s="9"/>
      <c r="N33" s="31"/>
      <c r="O33" s="32">
        <f t="shared" ca="1" si="33"/>
        <v>7</v>
      </c>
      <c r="P33" s="11">
        <f t="shared" ca="1" si="33"/>
        <v>1</v>
      </c>
      <c r="Q33" s="11">
        <f t="shared" ca="1" si="33"/>
        <v>5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5</v>
      </c>
      <c r="AA33" s="45">
        <f t="shared" ca="1" si="28"/>
        <v>3</v>
      </c>
      <c r="AB33" s="45">
        <f t="shared" ca="1" si="28"/>
        <v>6</v>
      </c>
      <c r="AC33" s="41"/>
      <c r="AD33" s="45">
        <f t="shared" ca="1" si="29"/>
        <v>0</v>
      </c>
      <c r="AE33" s="45">
        <f t="shared" ca="1" si="31"/>
        <v>3</v>
      </c>
      <c r="AF33" s="45">
        <f t="shared" ca="1" si="31"/>
        <v>8</v>
      </c>
      <c r="AG33" s="41"/>
      <c r="AH33" s="46" t="str">
        <f t="shared" si="32"/>
        <v>⑤</v>
      </c>
      <c r="AI33" s="45">
        <f t="shared" ca="1" si="32"/>
        <v>536</v>
      </c>
      <c r="AJ33" s="41" t="str">
        <f t="shared" si="32"/>
        <v>－</v>
      </c>
      <c r="AK33" s="45">
        <f t="shared" ca="1" si="32"/>
        <v>38</v>
      </c>
      <c r="AL33" s="41" t="str">
        <f t="shared" si="32"/>
        <v>＝</v>
      </c>
      <c r="AM33" s="45">
        <f t="shared" ca="1" si="32"/>
        <v>498</v>
      </c>
      <c r="AN33" s="41"/>
      <c r="AO33" s="40"/>
      <c r="AP33" s="96"/>
      <c r="AQ33" s="101"/>
      <c r="AR33" s="102">
        <f t="shared" ref="AR33:AT35" ca="1" si="34">C33</f>
        <v>1</v>
      </c>
      <c r="AS33" s="103">
        <f t="shared" ca="1" si="34"/>
        <v>2</v>
      </c>
      <c r="AT33" s="103">
        <f t="shared" ca="1" si="34"/>
        <v>3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/>
      <c r="CH33" s="44"/>
      <c r="CI33" s="21"/>
      <c r="CJ33" s="41"/>
      <c r="CK33" s="40"/>
      <c r="CL33" s="41"/>
      <c r="CO33" s="43">
        <f t="shared" ca="1" si="7"/>
        <v>0.29673069614273362</v>
      </c>
      <c r="CP33" s="44">
        <f t="shared" ca="1" si="0"/>
        <v>51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2</v>
      </c>
      <c r="E34" s="13">
        <f t="shared" ca="1" si="35"/>
        <v>7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5</v>
      </c>
      <c r="K34" s="13">
        <f t="shared" ca="1" si="35"/>
        <v>7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1</v>
      </c>
      <c r="Q34" s="13">
        <f t="shared" ca="1" si="35"/>
        <v>7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2</v>
      </c>
      <c r="AA34" s="45">
        <f t="shared" ca="1" si="28"/>
        <v>8</v>
      </c>
      <c r="AB34" s="45">
        <f t="shared" ca="1" si="28"/>
        <v>8</v>
      </c>
      <c r="AC34" s="41"/>
      <c r="AD34" s="45">
        <f t="shared" ca="1" si="29"/>
        <v>0</v>
      </c>
      <c r="AE34" s="45">
        <f t="shared" ca="1" si="31"/>
        <v>8</v>
      </c>
      <c r="AF34" s="45">
        <f t="shared" ca="1" si="31"/>
        <v>9</v>
      </c>
      <c r="AG34" s="41"/>
      <c r="AH34" s="46" t="str">
        <f t="shared" si="32"/>
        <v>⑥</v>
      </c>
      <c r="AI34" s="45">
        <f t="shared" ca="1" si="32"/>
        <v>288</v>
      </c>
      <c r="AJ34" s="41" t="str">
        <f t="shared" si="32"/>
        <v>－</v>
      </c>
      <c r="AK34" s="45">
        <f t="shared" ca="1" si="32"/>
        <v>89</v>
      </c>
      <c r="AL34" s="41" t="str">
        <f t="shared" si="32"/>
        <v>＝</v>
      </c>
      <c r="AM34" s="45">
        <f t="shared" ca="1" si="32"/>
        <v>199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2</v>
      </c>
      <c r="AT34" s="105">
        <f t="shared" ca="1" si="34"/>
        <v>7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/>
      <c r="CH34" s="44"/>
      <c r="CI34" s="21"/>
      <c r="CJ34" s="41"/>
      <c r="CK34" s="40"/>
      <c r="CL34" s="41"/>
      <c r="CO34" s="43">
        <f t="shared" ca="1" si="7"/>
        <v>0.30209644963724214</v>
      </c>
      <c r="CP34" s="44">
        <f t="shared" ca="1" si="0"/>
        <v>49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9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5</v>
      </c>
      <c r="J35" s="34">
        <f ca="1">MOD(ROUNDDOWN(AM30/10,0),10)</f>
        <v>9</v>
      </c>
      <c r="K35" s="34">
        <f ca="1">MOD(ROUNDDOWN(AM30/1,0),10)</f>
        <v>8</v>
      </c>
      <c r="L35" s="8"/>
      <c r="M35" s="9"/>
      <c r="N35" s="33"/>
      <c r="O35" s="34">
        <f ca="1">MOD(ROUNDDOWN(AM31/100,0),10)</f>
        <v>6</v>
      </c>
      <c r="P35" s="34">
        <f ca="1">MOD(ROUNDDOWN(AM31/10,0),10)</f>
        <v>9</v>
      </c>
      <c r="Q35" s="34">
        <f ca="1">MOD(AM31,10)</f>
        <v>8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8</v>
      </c>
      <c r="AA35" s="45">
        <f t="shared" ca="1" si="28"/>
        <v>6</v>
      </c>
      <c r="AB35" s="45">
        <f t="shared" ca="1" si="28"/>
        <v>7</v>
      </c>
      <c r="AC35" s="41"/>
      <c r="AD35" s="45">
        <f t="shared" ca="1" si="29"/>
        <v>0</v>
      </c>
      <c r="AE35" s="45">
        <f t="shared" ca="1" si="31"/>
        <v>6</v>
      </c>
      <c r="AF35" s="45">
        <f t="shared" ca="1" si="31"/>
        <v>8</v>
      </c>
      <c r="AG35" s="41"/>
      <c r="AH35" s="46" t="str">
        <f t="shared" si="32"/>
        <v>⑦</v>
      </c>
      <c r="AI35" s="45">
        <f t="shared" ca="1" si="32"/>
        <v>867</v>
      </c>
      <c r="AJ35" s="41" t="str">
        <f t="shared" si="32"/>
        <v>－</v>
      </c>
      <c r="AK35" s="45">
        <f t="shared" ca="1" si="32"/>
        <v>68</v>
      </c>
      <c r="AL35" s="41" t="str">
        <f t="shared" si="32"/>
        <v>＝</v>
      </c>
      <c r="AM35" s="45">
        <f t="shared" ca="1" si="32"/>
        <v>799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9</v>
      </c>
      <c r="AT35" s="103">
        <f t="shared" ca="1" si="34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0.88520219064813999</v>
      </c>
      <c r="CP35" s="44">
        <f t="shared" ca="1" si="0"/>
        <v>8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7</v>
      </c>
      <c r="AA36" s="45">
        <f t="shared" ca="1" si="28"/>
        <v>6</v>
      </c>
      <c r="AB36" s="45">
        <f t="shared" ca="1" si="28"/>
        <v>5</v>
      </c>
      <c r="AC36" s="41"/>
      <c r="AD36" s="45">
        <f t="shared" ca="1" si="29"/>
        <v>0</v>
      </c>
      <c r="AE36" s="45">
        <f t="shared" ca="1" si="31"/>
        <v>6</v>
      </c>
      <c r="AF36" s="45">
        <f t="shared" ca="1" si="31"/>
        <v>9</v>
      </c>
      <c r="AG36" s="41"/>
      <c r="AH36" s="46" t="str">
        <f t="shared" si="32"/>
        <v>⑧</v>
      </c>
      <c r="AI36" s="45">
        <f t="shared" ca="1" si="32"/>
        <v>765</v>
      </c>
      <c r="AJ36" s="41" t="str">
        <f t="shared" si="32"/>
        <v>－</v>
      </c>
      <c r="AK36" s="45">
        <f t="shared" ca="1" si="32"/>
        <v>69</v>
      </c>
      <c r="AL36" s="41" t="str">
        <f t="shared" si="32"/>
        <v>＝</v>
      </c>
      <c r="AM36" s="45">
        <f t="shared" ca="1" si="32"/>
        <v>696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0.32371935905457305</v>
      </c>
      <c r="CP36" s="44">
        <f t="shared" ca="1" si="0"/>
        <v>46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3</v>
      </c>
      <c r="AA37" s="45">
        <f t="shared" ca="1" si="28"/>
        <v>1</v>
      </c>
      <c r="AB37" s="45">
        <f t="shared" ca="1" si="28"/>
        <v>6</v>
      </c>
      <c r="AC37" s="41"/>
      <c r="AD37" s="45">
        <f t="shared" ca="1" si="29"/>
        <v>0</v>
      </c>
      <c r="AE37" s="45">
        <f t="shared" ca="1" si="31"/>
        <v>1</v>
      </c>
      <c r="AF37" s="45">
        <f t="shared" ca="1" si="31"/>
        <v>9</v>
      </c>
      <c r="AG37" s="41"/>
      <c r="AH37" s="46" t="str">
        <f t="shared" si="32"/>
        <v>⑨</v>
      </c>
      <c r="AI37" s="45">
        <f t="shared" ca="1" si="32"/>
        <v>316</v>
      </c>
      <c r="AJ37" s="41" t="str">
        <f t="shared" si="32"/>
        <v>－</v>
      </c>
      <c r="AK37" s="45">
        <f t="shared" ca="1" si="32"/>
        <v>19</v>
      </c>
      <c r="AL37" s="41" t="str">
        <f t="shared" si="32"/>
        <v>＝</v>
      </c>
      <c r="AM37" s="45">
        <f t="shared" ca="1" si="32"/>
        <v>297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0.97595300998020773</v>
      </c>
      <c r="CP37" s="44">
        <f t="shared" ca="1" si="0"/>
        <v>2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①</v>
      </c>
      <c r="D38" s="36" t="str">
        <f ca="1">IF($BC46="","",VLOOKUP($BC46,$BT$43:$BU$53,2,FALSE))</f>
        <v>①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④</v>
      </c>
      <c r="J38" s="36" t="str">
        <f ca="1">IF($BC47="","",VLOOKUP($BC47,$BT$43:$BU$53,2,FALSE))</f>
        <v>②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①</v>
      </c>
      <c r="P38" s="36" t="str">
        <f ca="1">IF($BC48="","",VLOOKUP($BC48,$BT$43:$BU$53,2,FALSE))</f>
        <v>⑦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4</v>
      </c>
      <c r="AA38" s="45">
        <f t="shared" ca="1" si="28"/>
        <v>9</v>
      </c>
      <c r="AB38" s="45">
        <f t="shared" ca="1" si="28"/>
        <v>2</v>
      </c>
      <c r="AC38" s="41"/>
      <c r="AD38" s="45">
        <f t="shared" ca="1" si="29"/>
        <v>0</v>
      </c>
      <c r="AE38" s="45">
        <f t="shared" ca="1" si="31"/>
        <v>9</v>
      </c>
      <c r="AF38" s="45">
        <f t="shared" ca="1" si="31"/>
        <v>4</v>
      </c>
      <c r="AG38" s="41"/>
      <c r="AH38" s="46" t="str">
        <f t="shared" si="32"/>
        <v>⑩</v>
      </c>
      <c r="AI38" s="45">
        <f t="shared" ca="1" si="32"/>
        <v>492</v>
      </c>
      <c r="AJ38" s="41" t="str">
        <f t="shared" si="32"/>
        <v>－</v>
      </c>
      <c r="AK38" s="45">
        <f t="shared" ca="1" si="32"/>
        <v>94</v>
      </c>
      <c r="AL38" s="41" t="str">
        <f t="shared" si="32"/>
        <v>＝</v>
      </c>
      <c r="AM38" s="45">
        <f t="shared" ca="1" si="32"/>
        <v>398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0.97651383746996723</v>
      </c>
      <c r="CP38" s="44">
        <f t="shared" ca="1" si="0"/>
        <v>1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2</v>
      </c>
      <c r="D39" s="11">
        <f t="shared" ca="1" si="36"/>
        <v>2</v>
      </c>
      <c r="E39" s="11">
        <f t="shared" ca="1" si="36"/>
        <v>6</v>
      </c>
      <c r="F39" s="8"/>
      <c r="G39" s="9"/>
      <c r="H39" s="10"/>
      <c r="I39" s="11">
        <f t="shared" ca="1" si="36"/>
        <v>5</v>
      </c>
      <c r="J39" s="11">
        <f t="shared" ca="1" si="36"/>
        <v>3</v>
      </c>
      <c r="K39" s="11">
        <f t="shared" ca="1" si="36"/>
        <v>6</v>
      </c>
      <c r="L39" s="8"/>
      <c r="M39" s="9"/>
      <c r="N39" s="10"/>
      <c r="O39" s="11">
        <f t="shared" ca="1" si="36"/>
        <v>2</v>
      </c>
      <c r="P39" s="11">
        <f t="shared" ca="1" si="36"/>
        <v>8</v>
      </c>
      <c r="Q39" s="11">
        <f t="shared" ca="1" si="36"/>
        <v>8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3</v>
      </c>
      <c r="AA39" s="45">
        <f t="shared" ca="1" si="28"/>
        <v>7</v>
      </c>
      <c r="AB39" s="45">
        <f t="shared" ca="1" si="28"/>
        <v>2</v>
      </c>
      <c r="AC39" s="41"/>
      <c r="AD39" s="45">
        <f t="shared" ca="1" si="29"/>
        <v>0</v>
      </c>
      <c r="AE39" s="45">
        <f t="shared" ca="1" si="31"/>
        <v>7</v>
      </c>
      <c r="AF39" s="45">
        <f t="shared" ca="1" si="31"/>
        <v>9</v>
      </c>
      <c r="AG39" s="41"/>
      <c r="AH39" s="46" t="str">
        <f t="shared" si="32"/>
        <v>⑪</v>
      </c>
      <c r="AI39" s="45">
        <f t="shared" ca="1" si="32"/>
        <v>372</v>
      </c>
      <c r="AJ39" s="41" t="str">
        <f t="shared" si="32"/>
        <v>－</v>
      </c>
      <c r="AK39" s="45">
        <f t="shared" ca="1" si="32"/>
        <v>79</v>
      </c>
      <c r="AL39" s="41" t="str">
        <f t="shared" si="32"/>
        <v>＝</v>
      </c>
      <c r="AM39" s="45">
        <f t="shared" ca="1" si="32"/>
        <v>293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0.8745646533283149</v>
      </c>
      <c r="CP39" s="44">
        <f t="shared" ca="1" si="0"/>
        <v>10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2</v>
      </c>
      <c r="E40" s="13">
        <f t="shared" ca="1" si="37"/>
        <v>9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3</v>
      </c>
      <c r="K40" s="13">
        <f t="shared" ca="1" si="37"/>
        <v>8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8</v>
      </c>
      <c r="Q40" s="13">
        <f t="shared" ca="1" si="37"/>
        <v>9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9</v>
      </c>
      <c r="AA40" s="45">
        <f t="shared" ca="1" si="28"/>
        <v>3</v>
      </c>
      <c r="AB40" s="45">
        <f t="shared" ca="1" si="28"/>
        <v>7</v>
      </c>
      <c r="AC40" s="41"/>
      <c r="AD40" s="45">
        <f t="shared" ca="1" si="29"/>
        <v>0</v>
      </c>
      <c r="AE40" s="52">
        <f t="shared" ca="1" si="31"/>
        <v>3</v>
      </c>
      <c r="AF40" s="52">
        <f t="shared" ca="1" si="31"/>
        <v>9</v>
      </c>
      <c r="AG40" s="41"/>
      <c r="AH40" s="39" t="str">
        <f t="shared" si="32"/>
        <v>⑫</v>
      </c>
      <c r="AI40" s="53">
        <f t="shared" ca="1" si="32"/>
        <v>937</v>
      </c>
      <c r="AJ40" s="40" t="str">
        <f t="shared" si="32"/>
        <v>－</v>
      </c>
      <c r="AK40" s="53">
        <f t="shared" ca="1" si="32"/>
        <v>39</v>
      </c>
      <c r="AL40" s="40" t="str">
        <f t="shared" si="32"/>
        <v>＝</v>
      </c>
      <c r="AM40" s="53">
        <f t="shared" ca="1" si="32"/>
        <v>898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0.50210886378534214</v>
      </c>
      <c r="CP40" s="44">
        <f t="shared" ca="1" si="0"/>
        <v>36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9</v>
      </c>
      <c r="E41" s="34">
        <f ca="1">MOD(AM32,10)</f>
        <v>7</v>
      </c>
      <c r="F41" s="8"/>
      <c r="G41" s="9"/>
      <c r="H41" s="33"/>
      <c r="I41" s="34">
        <f ca="1">MOD(ROUNDDOWN(AM33/100,0),10)</f>
        <v>4</v>
      </c>
      <c r="J41" s="34">
        <f ca="1">MOD(ROUNDDOWN(AM33/10,0),10)</f>
        <v>9</v>
      </c>
      <c r="K41" s="34">
        <f ca="1">MOD(AM33,10)</f>
        <v>8</v>
      </c>
      <c r="L41" s="8"/>
      <c r="M41" s="9"/>
      <c r="N41" s="33"/>
      <c r="O41" s="34">
        <f ca="1">MOD(ROUNDDOWN(AM34/100,0),10)</f>
        <v>1</v>
      </c>
      <c r="P41" s="34">
        <f ca="1">MOD(ROUNDDOWN(AM34/10,0),10)</f>
        <v>9</v>
      </c>
      <c r="Q41" s="34">
        <f ca="1">MOD(AM34,10)</f>
        <v>9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0.48392477143595303</v>
      </c>
      <c r="CP41" s="44">
        <f t="shared" ca="1" si="0"/>
        <v>39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0.27185863214107819</v>
      </c>
      <c r="CP42" s="44">
        <f t="shared" ca="1" si="0"/>
        <v>53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9">IF(BJ43=BK43,"ok","no")</f>
        <v>ok</v>
      </c>
      <c r="AL43" s="128" t="str">
        <f ca="1">IF(BL43&lt;0,"ok","no")</f>
        <v>no</v>
      </c>
      <c r="AM43" s="67">
        <f t="shared" ref="AM43:AM54" ca="1" si="40">Z29</f>
        <v>1</v>
      </c>
      <c r="AN43" s="68">
        <f t="shared" ref="AN43:AN54" ca="1" si="41">AD29</f>
        <v>0</v>
      </c>
      <c r="AO43" s="69">
        <f t="shared" ref="AO43:AO54" ca="1" si="42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1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1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2</v>
      </c>
      <c r="BK43" s="68">
        <f ca="1">AE29</f>
        <v>2</v>
      </c>
      <c r="BL43" s="70">
        <f t="shared" ref="BL43:BL54" ca="1" si="45">BJ43-BK43</f>
        <v>0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3</v>
      </c>
      <c r="BQ43" s="68">
        <f t="shared" ref="BQ43:BQ54" ca="1" si="47">AF29</f>
        <v>7</v>
      </c>
      <c r="BR43" s="71">
        <f t="shared" ref="BR43:BR54" ca="1" si="48">BP43-BQ43</f>
        <v>-4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0.92983411658941095</v>
      </c>
      <c r="CP43" s="44">
        <f t="shared" ca="1" si="0"/>
        <v>4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⑤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⑥</v>
      </c>
      <c r="J44" s="36" t="str">
        <f ca="1">IF($BC50="","",VLOOKUP($BC50,$BT$43:$BU$53,2,FALSE))</f>
        <v>⑤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②</v>
      </c>
      <c r="P44" s="36" t="str">
        <f ca="1">IF($BC51="","",VLOOKUP($BC51,$BT$43:$BU$53,2,FALSE))</f>
        <v>⓪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okok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ok</v>
      </c>
      <c r="AH44" s="135">
        <f t="shared" ref="AH44:AH54" ca="1" si="52">IF(AI44="ok",AM44-1,"")</f>
        <v>5</v>
      </c>
      <c r="AI44" s="133" t="str">
        <f t="shared" ref="AI44:AI54" ca="1" si="53">IF(AL44="ok","ok",IF(AND(AK44="ok",AJ44="ok"),"ok","no"))</f>
        <v>ok</v>
      </c>
      <c r="AJ44" s="128" t="str">
        <f t="shared" ref="AJ44:AJ54" ca="1" si="54">IF(BR44&lt;0,"ok","no")</f>
        <v>ok</v>
      </c>
      <c r="AK44" s="128" t="str">
        <f t="shared" ca="1" si="39"/>
        <v>ok</v>
      </c>
      <c r="AL44" s="128" t="str">
        <f t="shared" ref="AL44:AL54" ca="1" si="55">IF(BL44&lt;0,"ok","no")</f>
        <v>no</v>
      </c>
      <c r="AM44" s="73">
        <f t="shared" ca="1" si="40"/>
        <v>6</v>
      </c>
      <c r="AN44" s="45">
        <f t="shared" ca="1" si="41"/>
        <v>0</v>
      </c>
      <c r="AO44" s="74">
        <f t="shared" ca="1" si="42"/>
        <v>6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>
        <f t="shared" ref="AT44:AT54" ca="1" si="59">IF(AY44=9,AY44,IF(AU44=10,AU44,""))</f>
        <v>10</v>
      </c>
      <c r="AU44" s="138">
        <f t="shared" ref="AU44:AU54" ca="1" si="60">IF(AND(AW44&lt;&gt;"",AV44="ok"),10,"")</f>
        <v>10</v>
      </c>
      <c r="AV44" s="128" t="str">
        <f t="shared" ref="AV44:AV54" ca="1" si="61">IF(BL44&lt;0,"ok",IF(AND(BL44=0,BR44&lt;0),"ok","no"))</f>
        <v>ok</v>
      </c>
      <c r="AW44" s="124">
        <f t="shared" ref="AW44:AW54" ca="1" si="62">IF(BC44=10,"",BC44)</f>
        <v>4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4</v>
      </c>
      <c r="BD44" s="133" t="str">
        <f t="shared" ca="1" si="43"/>
        <v>no</v>
      </c>
      <c r="BE44" s="128" t="str">
        <f t="shared" ca="1" si="44"/>
        <v>no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5</v>
      </c>
      <c r="BK44" s="45">
        <f t="shared" ref="BK44:BK54" ca="1" si="71">AE30</f>
        <v>5</v>
      </c>
      <c r="BL44" s="75">
        <f t="shared" ca="1" si="45"/>
        <v>0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5</v>
      </c>
      <c r="BQ44" s="45">
        <f t="shared" ca="1" si="47"/>
        <v>7</v>
      </c>
      <c r="BR44" s="76">
        <f t="shared" ca="1" si="48"/>
        <v>-2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43">
        <f t="shared" ca="1" si="7"/>
        <v>0.7471863395161582</v>
      </c>
      <c r="CP44" s="44">
        <f t="shared" ca="1" si="0"/>
        <v>15</v>
      </c>
      <c r="CQ44" s="21"/>
      <c r="CR44" s="41">
        <v>44</v>
      </c>
      <c r="CS44" s="156">
        <v>4</v>
      </c>
      <c r="CT44" s="156">
        <v>5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8</v>
      </c>
      <c r="D45" s="11">
        <f t="shared" ca="1" si="74"/>
        <v>6</v>
      </c>
      <c r="E45" s="11">
        <f t="shared" ca="1" si="74"/>
        <v>7</v>
      </c>
      <c r="F45" s="8"/>
      <c r="G45" s="9"/>
      <c r="H45" s="31"/>
      <c r="I45" s="32">
        <f t="shared" ca="1" si="74"/>
        <v>7</v>
      </c>
      <c r="J45" s="11">
        <f t="shared" ca="1" si="74"/>
        <v>6</v>
      </c>
      <c r="K45" s="11">
        <f t="shared" ca="1" si="74"/>
        <v>5</v>
      </c>
      <c r="L45" s="8"/>
      <c r="M45" s="9"/>
      <c r="N45" s="31"/>
      <c r="O45" s="32">
        <f t="shared" ca="1" si="74"/>
        <v>3</v>
      </c>
      <c r="P45" s="11">
        <f t="shared" ca="1" si="74"/>
        <v>1</v>
      </c>
      <c r="Q45" s="11">
        <f t="shared" ca="1" si="74"/>
        <v>6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okok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ok</v>
      </c>
      <c r="AH45" s="135">
        <f t="shared" ca="1" si="52"/>
        <v>6</v>
      </c>
      <c r="AI45" s="133" t="str">
        <f t="shared" ca="1" si="53"/>
        <v>ok</v>
      </c>
      <c r="AJ45" s="128" t="str">
        <f t="shared" ca="1" si="54"/>
        <v>ok</v>
      </c>
      <c r="AK45" s="128" t="str">
        <f t="shared" ca="1" si="39"/>
        <v>ok</v>
      </c>
      <c r="AL45" s="128" t="str">
        <f t="shared" ca="1" si="55"/>
        <v>no</v>
      </c>
      <c r="AM45" s="73">
        <f t="shared" ca="1" si="40"/>
        <v>7</v>
      </c>
      <c r="AN45" s="45">
        <f t="shared" ca="1" si="41"/>
        <v>0</v>
      </c>
      <c r="AO45" s="74">
        <f t="shared" ca="1" si="42"/>
        <v>7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>
        <f t="shared" ca="1" si="59"/>
        <v>10</v>
      </c>
      <c r="AU45" s="138">
        <f t="shared" ca="1" si="60"/>
        <v>10</v>
      </c>
      <c r="AV45" s="128" t="str">
        <f t="shared" ca="1" si="61"/>
        <v>ok</v>
      </c>
      <c r="AW45" s="124">
        <f t="shared" ca="1" si="62"/>
        <v>0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0</v>
      </c>
      <c r="BD45" s="133" t="str">
        <f t="shared" ca="1" si="43"/>
        <v>no</v>
      </c>
      <c r="BE45" s="128" t="str">
        <f t="shared" ca="1" si="44"/>
        <v>no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1</v>
      </c>
      <c r="BK45" s="45">
        <f t="shared" ca="1" si="71"/>
        <v>1</v>
      </c>
      <c r="BL45" s="75">
        <f t="shared" ca="1" si="45"/>
        <v>0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5</v>
      </c>
      <c r="BQ45" s="45">
        <f t="shared" ca="1" si="47"/>
        <v>7</v>
      </c>
      <c r="BR45" s="76">
        <f t="shared" ca="1" si="48"/>
        <v>-2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43">
        <f t="shared" ca="1" si="7"/>
        <v>1.0100849808661327E-2</v>
      </c>
      <c r="CP45" s="44">
        <f t="shared" ca="1" si="0"/>
        <v>63</v>
      </c>
      <c r="CQ45" s="21"/>
      <c r="CR45" s="41">
        <v>45</v>
      </c>
      <c r="CS45" s="156">
        <v>4</v>
      </c>
      <c r="CT45" s="156">
        <v>6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6</v>
      </c>
      <c r="E46" s="13">
        <f t="shared" ca="1" si="75"/>
        <v>8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6</v>
      </c>
      <c r="K46" s="13">
        <f t="shared" ca="1" si="75"/>
        <v>9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1</v>
      </c>
      <c r="Q46" s="13">
        <f t="shared" ca="1" si="75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okok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ok</v>
      </c>
      <c r="AH46" s="135">
        <f t="shared" ca="1" si="52"/>
        <v>1</v>
      </c>
      <c r="AI46" s="133" t="str">
        <f t="shared" ca="1" si="53"/>
        <v>ok</v>
      </c>
      <c r="AJ46" s="128" t="str">
        <f t="shared" ca="1" si="54"/>
        <v>ok</v>
      </c>
      <c r="AK46" s="128" t="str">
        <f t="shared" ca="1" si="39"/>
        <v>ok</v>
      </c>
      <c r="AL46" s="128" t="str">
        <f t="shared" ca="1" si="55"/>
        <v>no</v>
      </c>
      <c r="AM46" s="73">
        <f t="shared" ca="1" si="40"/>
        <v>2</v>
      </c>
      <c r="AN46" s="45">
        <f t="shared" ca="1" si="41"/>
        <v>0</v>
      </c>
      <c r="AO46" s="74">
        <f t="shared" ca="1" si="42"/>
        <v>2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>
        <f t="shared" ca="1" si="59"/>
        <v>10</v>
      </c>
      <c r="AU46" s="138">
        <f t="shared" ca="1" si="60"/>
        <v>10</v>
      </c>
      <c r="AV46" s="128" t="str">
        <f t="shared" ca="1" si="61"/>
        <v>ok</v>
      </c>
      <c r="AW46" s="124">
        <f t="shared" ca="1" si="62"/>
        <v>1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1</v>
      </c>
      <c r="BD46" s="133" t="str">
        <f t="shared" ca="1" si="43"/>
        <v>no</v>
      </c>
      <c r="BE46" s="128" t="str">
        <f t="shared" ca="1" si="44"/>
        <v>no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2</v>
      </c>
      <c r="BK46" s="45">
        <f t="shared" ca="1" si="71"/>
        <v>2</v>
      </c>
      <c r="BL46" s="75">
        <f t="shared" ca="1" si="45"/>
        <v>0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6</v>
      </c>
      <c r="BQ46" s="45">
        <f t="shared" ca="1" si="47"/>
        <v>9</v>
      </c>
      <c r="BR46" s="76">
        <f t="shared" ca="1" si="48"/>
        <v>-3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>
        <f t="shared" ca="1" si="7"/>
        <v>0.77834619296200935</v>
      </c>
      <c r="CP46" s="44">
        <f t="shared" ca="1" si="0"/>
        <v>13</v>
      </c>
      <c r="CQ46" s="21"/>
      <c r="CR46" s="41">
        <v>46</v>
      </c>
      <c r="CS46" s="157">
        <v>4</v>
      </c>
      <c r="CT46" s="156">
        <v>7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7</v>
      </c>
      <c r="D47" s="34">
        <f ca="1">MOD(ROUNDDOWN(AM35/10,0),10)</f>
        <v>9</v>
      </c>
      <c r="E47" s="34">
        <f ca="1">MOD(AM35,10)</f>
        <v>9</v>
      </c>
      <c r="F47" s="8"/>
      <c r="G47" s="9"/>
      <c r="H47" s="33"/>
      <c r="I47" s="34">
        <f ca="1">MOD(ROUNDDOWN(AM36/100,0),10)</f>
        <v>6</v>
      </c>
      <c r="J47" s="34">
        <f ca="1">MOD(ROUNDDOWN(AM36/10,0),10)</f>
        <v>9</v>
      </c>
      <c r="K47" s="34">
        <f ca="1">MOD(AM36,10)</f>
        <v>6</v>
      </c>
      <c r="L47" s="8"/>
      <c r="M47" s="9"/>
      <c r="N47" s="33"/>
      <c r="O47" s="34">
        <f ca="1">MOD(ROUNDDOWN(AM37/100,0),10)</f>
        <v>2</v>
      </c>
      <c r="P47" s="34">
        <f ca="1">MOD(ROUNDDOWN(AM37/10,0),10)</f>
        <v>9</v>
      </c>
      <c r="Q47" s="34">
        <f ca="1">MOD(AM37,10)</f>
        <v>7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okok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ok</v>
      </c>
      <c r="AH47" s="135">
        <f t="shared" ca="1" si="52"/>
        <v>4</v>
      </c>
      <c r="AI47" s="133" t="str">
        <f t="shared" ca="1" si="53"/>
        <v>ok</v>
      </c>
      <c r="AJ47" s="128" t="str">
        <f t="shared" ca="1" si="54"/>
        <v>ok</v>
      </c>
      <c r="AK47" s="128" t="str">
        <f t="shared" ca="1" si="39"/>
        <v>ok</v>
      </c>
      <c r="AL47" s="128" t="str">
        <f t="shared" ca="1" si="55"/>
        <v>no</v>
      </c>
      <c r="AM47" s="73">
        <f t="shared" ca="1" si="40"/>
        <v>5</v>
      </c>
      <c r="AN47" s="45">
        <f t="shared" ca="1" si="41"/>
        <v>0</v>
      </c>
      <c r="AO47" s="74">
        <f t="shared" ca="1" si="42"/>
        <v>5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>
        <f t="shared" ca="1" si="59"/>
        <v>10</v>
      </c>
      <c r="AU47" s="138">
        <f t="shared" ca="1" si="60"/>
        <v>10</v>
      </c>
      <c r="AV47" s="128" t="str">
        <f t="shared" ca="1" si="61"/>
        <v>ok</v>
      </c>
      <c r="AW47" s="124">
        <f t="shared" ca="1" si="62"/>
        <v>2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2</v>
      </c>
      <c r="BD47" s="133" t="str">
        <f t="shared" ca="1" si="43"/>
        <v>no</v>
      </c>
      <c r="BE47" s="128" t="str">
        <f t="shared" ca="1" si="44"/>
        <v>no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3</v>
      </c>
      <c r="BK47" s="45">
        <f t="shared" ca="1" si="71"/>
        <v>3</v>
      </c>
      <c r="BL47" s="75">
        <f t="shared" ca="1" si="45"/>
        <v>0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6</v>
      </c>
      <c r="BQ47" s="45">
        <f t="shared" ca="1" si="47"/>
        <v>8</v>
      </c>
      <c r="BR47" s="76">
        <f t="shared" ca="1" si="48"/>
        <v>-2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>
        <f t="shared" ca="1" si="7"/>
        <v>0.61625265110678562</v>
      </c>
      <c r="CP47" s="44">
        <f t="shared" ca="1" si="0"/>
        <v>27</v>
      </c>
      <c r="CR47" s="41">
        <v>47</v>
      </c>
      <c r="CS47" s="157">
        <v>4</v>
      </c>
      <c r="CT47" s="156">
        <v>8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1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ok</v>
      </c>
      <c r="AL48" s="128" t="str">
        <f t="shared" ca="1" si="55"/>
        <v>no</v>
      </c>
      <c r="AM48" s="73">
        <f t="shared" ca="1" si="40"/>
        <v>2</v>
      </c>
      <c r="AN48" s="45">
        <f t="shared" ca="1" si="41"/>
        <v>0</v>
      </c>
      <c r="AO48" s="74">
        <f t="shared" ca="1" si="42"/>
        <v>2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7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7</v>
      </c>
      <c r="BD48" s="133" t="str">
        <f t="shared" ca="1" si="43"/>
        <v>no</v>
      </c>
      <c r="BE48" s="128" t="str">
        <f t="shared" ca="1" si="44"/>
        <v>no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8</v>
      </c>
      <c r="BK48" s="45">
        <f t="shared" ca="1" si="71"/>
        <v>8</v>
      </c>
      <c r="BL48" s="75">
        <f t="shared" ca="1" si="45"/>
        <v>0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8</v>
      </c>
      <c r="BQ48" s="45">
        <f t="shared" ca="1" si="47"/>
        <v>9</v>
      </c>
      <c r="BR48" s="76">
        <f t="shared" ca="1" si="48"/>
        <v>-1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7"/>
        <v>0.35113573795714015</v>
      </c>
      <c r="CP48" s="44">
        <f t="shared" ca="1" si="0"/>
        <v>44</v>
      </c>
      <c r="CR48" s="41">
        <v>48</v>
      </c>
      <c r="CS48" s="157">
        <v>4</v>
      </c>
      <c r="CT48" s="156">
        <v>9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okok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7</v>
      </c>
      <c r="AI49" s="133" t="str">
        <f t="shared" ca="1" si="53"/>
        <v>ok</v>
      </c>
      <c r="AJ49" s="128" t="str">
        <f t="shared" ca="1" si="54"/>
        <v>ok</v>
      </c>
      <c r="AK49" s="128" t="str">
        <f t="shared" ca="1" si="39"/>
        <v>ok</v>
      </c>
      <c r="AL49" s="128" t="str">
        <f t="shared" ca="1" si="55"/>
        <v>no</v>
      </c>
      <c r="AM49" s="73">
        <f t="shared" ca="1" si="40"/>
        <v>8</v>
      </c>
      <c r="AN49" s="45">
        <f t="shared" ca="1" si="41"/>
        <v>0</v>
      </c>
      <c r="AO49" s="74">
        <f t="shared" ca="1" si="42"/>
        <v>8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>
        <f ca="1">IF(AY49=9,AY49,IF(AU49=10,AU49,""))</f>
        <v>10</v>
      </c>
      <c r="AU49" s="138">
        <f t="shared" ca="1" si="60"/>
        <v>10</v>
      </c>
      <c r="AV49" s="128" t="str">
        <f t="shared" ca="1" si="61"/>
        <v>ok</v>
      </c>
      <c r="AW49" s="124">
        <f t="shared" ca="1" si="62"/>
        <v>5</v>
      </c>
      <c r="AX49" s="121"/>
      <c r="AY49" s="124" t="str">
        <f t="shared" ca="1" si="63"/>
        <v/>
      </c>
      <c r="AZ49" s="128" t="str">
        <f t="shared" ca="1" si="64"/>
        <v>ok</v>
      </c>
      <c r="BA49" s="127" t="str">
        <f t="shared" ca="1" si="65"/>
        <v>no</v>
      </c>
      <c r="BB49" s="40"/>
      <c r="BC49" s="144">
        <f t="shared" ca="1" si="66"/>
        <v>5</v>
      </c>
      <c r="BD49" s="133" t="str">
        <f t="shared" ca="1" si="43"/>
        <v>no</v>
      </c>
      <c r="BE49" s="128" t="str">
        <f t="shared" ca="1" si="44"/>
        <v>no</v>
      </c>
      <c r="BF49" s="127" t="str">
        <f t="shared" ca="1" si="67"/>
        <v>ok</v>
      </c>
      <c r="BG49" s="40"/>
      <c r="BH49" s="131" t="str">
        <f t="shared" ca="1" si="68"/>
        <v>ok</v>
      </c>
      <c r="BI49" s="133" t="str">
        <f t="shared" ca="1" si="69"/>
        <v>no</v>
      </c>
      <c r="BJ49" s="73">
        <f t="shared" ca="1" si="70"/>
        <v>6</v>
      </c>
      <c r="BK49" s="45">
        <f t="shared" ca="1" si="71"/>
        <v>6</v>
      </c>
      <c r="BL49" s="75">
        <f t="shared" ca="1" si="45"/>
        <v>0</v>
      </c>
      <c r="BM49" s="72"/>
      <c r="BN49" s="144">
        <f t="shared" ca="1" si="72"/>
        <v>10</v>
      </c>
      <c r="BO49" s="133" t="str">
        <f t="shared" ca="1" si="73"/>
        <v>ok</v>
      </c>
      <c r="BP49" s="73">
        <f t="shared" ca="1" si="46"/>
        <v>7</v>
      </c>
      <c r="BQ49" s="45">
        <f t="shared" ca="1" si="47"/>
        <v>8</v>
      </c>
      <c r="BR49" s="76">
        <f t="shared" ca="1" si="48"/>
        <v>-1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7"/>
        <v>0.79035981942902289</v>
      </c>
      <c r="CP49" s="44">
        <f t="shared" ca="1" si="0"/>
        <v>12</v>
      </c>
      <c r="CR49" s="41">
        <v>49</v>
      </c>
      <c r="CS49" s="157">
        <v>5</v>
      </c>
      <c r="CT49" s="156">
        <v>6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③</v>
      </c>
      <c r="D50" s="36" t="str">
        <f ca="1">IF($BC52="","",VLOOKUP($BC52,$BT$43:$BU$53,2,FALSE))</f>
        <v>⑧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②</v>
      </c>
      <c r="J50" s="36" t="str">
        <f ca="1">IF($BC53="","",VLOOKUP($BC53,$BT$43:$BU$53,2,FALSE))</f>
        <v>⑥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⑧</v>
      </c>
      <c r="P50" s="36" t="str">
        <f ca="1">IF($BC54="","",VLOOKUP($BC54,$BT$43:$BU$53,2,FALSE))</f>
        <v>②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nono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6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ok</v>
      </c>
      <c r="AL50" s="128" t="str">
        <f t="shared" ca="1" si="55"/>
        <v>no</v>
      </c>
      <c r="AM50" s="73">
        <f t="shared" ca="1" si="40"/>
        <v>7</v>
      </c>
      <c r="AN50" s="45">
        <f t="shared" ca="1" si="41"/>
        <v>0</v>
      </c>
      <c r="AO50" s="74">
        <f t="shared" ca="1" si="42"/>
        <v>7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>
        <f t="shared" ca="1" si="59"/>
        <v>10</v>
      </c>
      <c r="AU50" s="138">
        <f t="shared" ca="1" si="60"/>
        <v>10</v>
      </c>
      <c r="AV50" s="128" t="str">
        <f t="shared" ca="1" si="61"/>
        <v>ok</v>
      </c>
      <c r="AW50" s="124">
        <f t="shared" ca="1" si="62"/>
        <v>5</v>
      </c>
      <c r="AX50" s="121"/>
      <c r="AY50" s="124" t="str">
        <f t="shared" ca="1" si="63"/>
        <v/>
      </c>
      <c r="AZ50" s="128" t="str">
        <f t="shared" ca="1" si="64"/>
        <v>ok</v>
      </c>
      <c r="BA50" s="127" t="str">
        <f t="shared" ca="1" si="65"/>
        <v>no</v>
      </c>
      <c r="BB50" s="40"/>
      <c r="BC50" s="144">
        <f t="shared" ca="1" si="66"/>
        <v>5</v>
      </c>
      <c r="BD50" s="133" t="str">
        <f t="shared" ca="1" si="43"/>
        <v>no</v>
      </c>
      <c r="BE50" s="128" t="str">
        <f t="shared" ca="1" si="44"/>
        <v>no</v>
      </c>
      <c r="BF50" s="127" t="str">
        <f t="shared" ca="1" si="67"/>
        <v>ok</v>
      </c>
      <c r="BG50" s="40"/>
      <c r="BH50" s="131" t="str">
        <f t="shared" ca="1" si="68"/>
        <v>ok</v>
      </c>
      <c r="BI50" s="133" t="str">
        <f t="shared" ca="1" si="69"/>
        <v>no</v>
      </c>
      <c r="BJ50" s="73">
        <f t="shared" ca="1" si="70"/>
        <v>6</v>
      </c>
      <c r="BK50" s="45">
        <f t="shared" ca="1" si="71"/>
        <v>6</v>
      </c>
      <c r="BL50" s="75">
        <f t="shared" ca="1" si="45"/>
        <v>0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5</v>
      </c>
      <c r="BQ50" s="45">
        <f t="shared" ca="1" si="47"/>
        <v>9</v>
      </c>
      <c r="BR50" s="76">
        <f t="shared" ca="1" si="48"/>
        <v>-4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7"/>
        <v>0.10875608206924414</v>
      </c>
      <c r="CP50" s="44">
        <f t="shared" ca="1" si="0"/>
        <v>59</v>
      </c>
      <c r="CR50" s="41">
        <v>50</v>
      </c>
      <c r="CS50" s="157">
        <v>5</v>
      </c>
      <c r="CT50" s="156">
        <v>7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4</v>
      </c>
      <c r="D51" s="11">
        <f t="shared" ca="1" si="76"/>
        <v>9</v>
      </c>
      <c r="E51" s="11">
        <f t="shared" ca="1" si="76"/>
        <v>2</v>
      </c>
      <c r="F51" s="8"/>
      <c r="G51" s="9"/>
      <c r="H51" s="10"/>
      <c r="I51" s="11">
        <f t="shared" ca="1" si="76"/>
        <v>3</v>
      </c>
      <c r="J51" s="11">
        <f t="shared" ca="1" si="76"/>
        <v>7</v>
      </c>
      <c r="K51" s="11">
        <f t="shared" ca="1" si="76"/>
        <v>2</v>
      </c>
      <c r="L51" s="8"/>
      <c r="M51" s="9"/>
      <c r="N51" s="10"/>
      <c r="O51" s="11">
        <f t="shared" ca="1" si="76"/>
        <v>9</v>
      </c>
      <c r="P51" s="11">
        <f t="shared" ca="1" si="76"/>
        <v>3</v>
      </c>
      <c r="Q51" s="11">
        <f t="shared" ca="1" si="76"/>
        <v>7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okok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ok</v>
      </c>
      <c r="AH51" s="135">
        <f t="shared" ca="1" si="52"/>
        <v>2</v>
      </c>
      <c r="AI51" s="133" t="str">
        <f t="shared" ca="1" si="53"/>
        <v>ok</v>
      </c>
      <c r="AJ51" s="128" t="str">
        <f t="shared" ca="1" si="54"/>
        <v>ok</v>
      </c>
      <c r="AK51" s="128" t="str">
        <f t="shared" ca="1" si="39"/>
        <v>ok</v>
      </c>
      <c r="AL51" s="128" t="str">
        <f t="shared" ca="1" si="55"/>
        <v>no</v>
      </c>
      <c r="AM51" s="73">
        <f t="shared" ca="1" si="40"/>
        <v>3</v>
      </c>
      <c r="AN51" s="45">
        <f t="shared" ca="1" si="41"/>
        <v>0</v>
      </c>
      <c r="AO51" s="74">
        <f t="shared" ca="1" si="42"/>
        <v>3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>
        <f t="shared" ca="1" si="59"/>
        <v>10</v>
      </c>
      <c r="AU51" s="138">
        <f t="shared" ca="1" si="60"/>
        <v>10</v>
      </c>
      <c r="AV51" s="128" t="str">
        <f t="shared" ca="1" si="61"/>
        <v>ok</v>
      </c>
      <c r="AW51" s="124">
        <f t="shared" ca="1" si="62"/>
        <v>0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0</v>
      </c>
      <c r="BD51" s="133" t="str">
        <f t="shared" ca="1" si="43"/>
        <v>no</v>
      </c>
      <c r="BE51" s="128" t="str">
        <f t="shared" ca="1" si="44"/>
        <v>no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1</v>
      </c>
      <c r="BK51" s="45">
        <f t="shared" ca="1" si="71"/>
        <v>1</v>
      </c>
      <c r="BL51" s="75">
        <f t="shared" ca="1" si="45"/>
        <v>0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6</v>
      </c>
      <c r="BQ51" s="45">
        <f t="shared" ca="1" si="47"/>
        <v>9</v>
      </c>
      <c r="BR51" s="76">
        <f t="shared" ca="1" si="48"/>
        <v>-3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7"/>
        <v>0.6720283732168052</v>
      </c>
      <c r="CP51" s="44">
        <f t="shared" ca="1" si="0"/>
        <v>23</v>
      </c>
      <c r="CR51" s="41">
        <v>51</v>
      </c>
      <c r="CS51" s="157">
        <v>5</v>
      </c>
      <c r="CT51" s="156">
        <v>8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9</v>
      </c>
      <c r="E52" s="13">
        <f t="shared" ca="1" si="77"/>
        <v>4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7</v>
      </c>
      <c r="K52" s="13">
        <f t="shared" ca="1" si="77"/>
        <v>9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3</v>
      </c>
      <c r="Q52" s="13">
        <f t="shared" ca="1" si="77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okok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ok</v>
      </c>
      <c r="AH52" s="135">
        <f t="shared" ca="1" si="52"/>
        <v>3</v>
      </c>
      <c r="AI52" s="133" t="str">
        <f t="shared" ca="1" si="53"/>
        <v>ok</v>
      </c>
      <c r="AJ52" s="128" t="str">
        <f t="shared" ca="1" si="54"/>
        <v>ok</v>
      </c>
      <c r="AK52" s="128" t="str">
        <f t="shared" ca="1" si="39"/>
        <v>ok</v>
      </c>
      <c r="AL52" s="128" t="str">
        <f t="shared" ca="1" si="55"/>
        <v>no</v>
      </c>
      <c r="AM52" s="73">
        <f t="shared" ca="1" si="40"/>
        <v>4</v>
      </c>
      <c r="AN52" s="45">
        <f t="shared" ca="1" si="41"/>
        <v>0</v>
      </c>
      <c r="AO52" s="74">
        <f t="shared" ca="1" si="42"/>
        <v>4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>
        <f t="shared" ca="1" si="59"/>
        <v>10</v>
      </c>
      <c r="AU52" s="138">
        <f t="shared" ca="1" si="60"/>
        <v>10</v>
      </c>
      <c r="AV52" s="128" t="str">
        <f t="shared" ca="1" si="61"/>
        <v>ok</v>
      </c>
      <c r="AW52" s="124">
        <f t="shared" ca="1" si="62"/>
        <v>8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8</v>
      </c>
      <c r="BD52" s="133" t="str">
        <f t="shared" ca="1" si="43"/>
        <v>no</v>
      </c>
      <c r="BE52" s="128" t="str">
        <f t="shared" ca="1" si="44"/>
        <v>no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9</v>
      </c>
      <c r="BK52" s="45">
        <f t="shared" ca="1" si="71"/>
        <v>9</v>
      </c>
      <c r="BL52" s="75">
        <f t="shared" ca="1" si="45"/>
        <v>0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2</v>
      </c>
      <c r="BQ52" s="45">
        <f t="shared" ca="1" si="47"/>
        <v>4</v>
      </c>
      <c r="BR52" s="76">
        <f t="shared" ca="1" si="48"/>
        <v>-2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7"/>
        <v>0.64102205257900513</v>
      </c>
      <c r="CP52" s="44">
        <f t="shared" ca="1" si="0"/>
        <v>24</v>
      </c>
      <c r="CR52" s="41">
        <v>52</v>
      </c>
      <c r="CS52" s="157">
        <v>5</v>
      </c>
      <c r="CT52" s="156">
        <v>9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3</v>
      </c>
      <c r="D53" s="34">
        <f ca="1">MOD(ROUNDDOWN(AM38/10,0),10)</f>
        <v>9</v>
      </c>
      <c r="E53" s="34">
        <f ca="1">MOD(AM38,10)</f>
        <v>8</v>
      </c>
      <c r="F53" s="8"/>
      <c r="G53" s="9"/>
      <c r="H53" s="33"/>
      <c r="I53" s="34">
        <f ca="1">MOD(ROUNDDOWN(AM39/100,0),10)</f>
        <v>2</v>
      </c>
      <c r="J53" s="34">
        <f ca="1">MOD(ROUNDDOWN(AM39/10,0),10)</f>
        <v>9</v>
      </c>
      <c r="K53" s="34">
        <f ca="1">MOD(AM39,10)</f>
        <v>3</v>
      </c>
      <c r="L53" s="8"/>
      <c r="M53" s="9"/>
      <c r="N53" s="33"/>
      <c r="O53" s="34">
        <f ca="1">MOD(ROUNDDOWN(AM40/100,0),10)</f>
        <v>8</v>
      </c>
      <c r="P53" s="34">
        <f ca="1">MOD(ROUNDDOWN(AM40/10,0),10)</f>
        <v>9</v>
      </c>
      <c r="Q53" s="34">
        <f ca="1">MOD(AM40,10)</f>
        <v>8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okok</v>
      </c>
      <c r="AA53" s="63" t="str">
        <f t="shared" ca="1" si="50"/>
        <v>nono</v>
      </c>
      <c r="AB53" s="63" t="str">
        <f t="shared" ca="1" si="51"/>
        <v>okok</v>
      </c>
      <c r="AC53" s="47"/>
      <c r="AD53" s="39"/>
      <c r="AE53" s="65" t="s">
        <v>67</v>
      </c>
      <c r="AF53" s="66"/>
      <c r="AG53" s="131" t="str">
        <f t="shared" ca="1" si="38"/>
        <v>ok</v>
      </c>
      <c r="AH53" s="135">
        <f t="shared" ca="1" si="52"/>
        <v>2</v>
      </c>
      <c r="AI53" s="133" t="str">
        <f t="shared" ca="1" si="53"/>
        <v>ok</v>
      </c>
      <c r="AJ53" s="128" t="str">
        <f t="shared" ca="1" si="54"/>
        <v>ok</v>
      </c>
      <c r="AK53" s="128" t="str">
        <f t="shared" ca="1" si="39"/>
        <v>ok</v>
      </c>
      <c r="AL53" s="128" t="str">
        <f t="shared" ca="1" si="55"/>
        <v>no</v>
      </c>
      <c r="AM53" s="73">
        <f t="shared" ca="1" si="40"/>
        <v>3</v>
      </c>
      <c r="AN53" s="45">
        <f t="shared" ca="1" si="41"/>
        <v>0</v>
      </c>
      <c r="AO53" s="74">
        <f t="shared" ca="1" si="42"/>
        <v>3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>
        <f t="shared" ca="1" si="59"/>
        <v>10</v>
      </c>
      <c r="AU53" s="138">
        <f t="shared" ca="1" si="60"/>
        <v>10</v>
      </c>
      <c r="AV53" s="128" t="str">
        <f t="shared" ca="1" si="61"/>
        <v>ok</v>
      </c>
      <c r="AW53" s="124">
        <f t="shared" ca="1" si="62"/>
        <v>6</v>
      </c>
      <c r="AX53" s="121"/>
      <c r="AY53" s="124" t="str">
        <f t="shared" ca="1" si="63"/>
        <v/>
      </c>
      <c r="AZ53" s="128" t="str">
        <f t="shared" ca="1" si="64"/>
        <v>ok</v>
      </c>
      <c r="BA53" s="127" t="str">
        <f t="shared" ca="1" si="65"/>
        <v>no</v>
      </c>
      <c r="BB53" s="40"/>
      <c r="BC53" s="144">
        <f t="shared" ca="1" si="66"/>
        <v>6</v>
      </c>
      <c r="BD53" s="133" t="str">
        <f t="shared" ca="1" si="43"/>
        <v>no</v>
      </c>
      <c r="BE53" s="128" t="str">
        <f t="shared" ca="1" si="44"/>
        <v>no</v>
      </c>
      <c r="BF53" s="127" t="str">
        <f t="shared" ca="1" si="67"/>
        <v>ok</v>
      </c>
      <c r="BG53" s="40"/>
      <c r="BH53" s="131" t="str">
        <f t="shared" ca="1" si="68"/>
        <v>ok</v>
      </c>
      <c r="BI53" s="133" t="str">
        <f t="shared" ca="1" si="69"/>
        <v>no</v>
      </c>
      <c r="BJ53" s="73">
        <f t="shared" ca="1" si="70"/>
        <v>7</v>
      </c>
      <c r="BK53" s="45">
        <f t="shared" ca="1" si="71"/>
        <v>7</v>
      </c>
      <c r="BL53" s="75">
        <f t="shared" ca="1" si="45"/>
        <v>0</v>
      </c>
      <c r="BM53" s="72"/>
      <c r="BN53" s="144">
        <f t="shared" ca="1" si="72"/>
        <v>10</v>
      </c>
      <c r="BO53" s="133" t="str">
        <f t="shared" ca="1" si="73"/>
        <v>ok</v>
      </c>
      <c r="BP53" s="73">
        <f t="shared" ca="1" si="46"/>
        <v>2</v>
      </c>
      <c r="BQ53" s="45">
        <f t="shared" ca="1" si="47"/>
        <v>9</v>
      </c>
      <c r="BR53" s="76">
        <f t="shared" ca="1" si="48"/>
        <v>-7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7"/>
        <v>0.48453681100390689</v>
      </c>
      <c r="CP53" s="44">
        <f t="shared" ca="1" si="0"/>
        <v>38</v>
      </c>
      <c r="CR53" s="41">
        <v>53</v>
      </c>
      <c r="CS53" s="157">
        <v>6</v>
      </c>
      <c r="CT53" s="156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okok</v>
      </c>
      <c r="AA54" s="63" t="str">
        <f t="shared" ca="1" si="50"/>
        <v>nono</v>
      </c>
      <c r="AB54" s="63" t="str">
        <f t="shared" ca="1" si="51"/>
        <v>okok</v>
      </c>
      <c r="AC54" s="79"/>
      <c r="AD54" s="64"/>
      <c r="AE54" s="65" t="s">
        <v>68</v>
      </c>
      <c r="AF54" s="66"/>
      <c r="AG54" s="132" t="str">
        <f t="shared" ca="1" si="38"/>
        <v>ok</v>
      </c>
      <c r="AH54" s="136">
        <f t="shared" ca="1" si="52"/>
        <v>8</v>
      </c>
      <c r="AI54" s="133" t="str">
        <f t="shared" ca="1" si="53"/>
        <v>ok</v>
      </c>
      <c r="AJ54" s="128" t="str">
        <f t="shared" ca="1" si="54"/>
        <v>ok</v>
      </c>
      <c r="AK54" s="128" t="str">
        <f t="shared" ca="1" si="39"/>
        <v>ok</v>
      </c>
      <c r="AL54" s="128" t="str">
        <f t="shared" ca="1" si="55"/>
        <v>no</v>
      </c>
      <c r="AM54" s="80">
        <f t="shared" ca="1" si="40"/>
        <v>9</v>
      </c>
      <c r="AN54" s="81">
        <f t="shared" ca="1" si="41"/>
        <v>0</v>
      </c>
      <c r="AO54" s="82">
        <f t="shared" ca="1" si="42"/>
        <v>9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>
        <f t="shared" ca="1" si="59"/>
        <v>10</v>
      </c>
      <c r="AU54" s="139">
        <f t="shared" ca="1" si="60"/>
        <v>10</v>
      </c>
      <c r="AV54" s="128" t="str">
        <f t="shared" ca="1" si="61"/>
        <v>ok</v>
      </c>
      <c r="AW54" s="125">
        <f t="shared" ca="1" si="62"/>
        <v>2</v>
      </c>
      <c r="AX54" s="121"/>
      <c r="AY54" s="125" t="str">
        <f t="shared" ca="1" si="63"/>
        <v/>
      </c>
      <c r="AZ54" s="128" t="str">
        <f t="shared" ca="1" si="64"/>
        <v>ok</v>
      </c>
      <c r="BA54" s="127" t="str">
        <f t="shared" ca="1" si="65"/>
        <v>no</v>
      </c>
      <c r="BB54" s="40"/>
      <c r="BC54" s="145">
        <f t="shared" ca="1" si="66"/>
        <v>2</v>
      </c>
      <c r="BD54" s="133" t="str">
        <f t="shared" ca="1" si="43"/>
        <v>no</v>
      </c>
      <c r="BE54" s="128" t="str">
        <f t="shared" ca="1" si="44"/>
        <v>no</v>
      </c>
      <c r="BF54" s="127" t="str">
        <f t="shared" ca="1" si="67"/>
        <v>ok</v>
      </c>
      <c r="BG54" s="40"/>
      <c r="BH54" s="132" t="str">
        <f t="shared" ca="1" si="68"/>
        <v>ok</v>
      </c>
      <c r="BI54" s="133" t="str">
        <f t="shared" ca="1" si="69"/>
        <v>no</v>
      </c>
      <c r="BJ54" s="80">
        <f t="shared" ca="1" si="70"/>
        <v>3</v>
      </c>
      <c r="BK54" s="81">
        <f t="shared" ca="1" si="71"/>
        <v>3</v>
      </c>
      <c r="BL54" s="83">
        <f t="shared" ca="1" si="45"/>
        <v>0</v>
      </c>
      <c r="BM54" s="72"/>
      <c r="BN54" s="145">
        <f t="shared" ca="1" si="72"/>
        <v>10</v>
      </c>
      <c r="BO54" s="133" t="str">
        <f t="shared" ca="1" si="73"/>
        <v>ok</v>
      </c>
      <c r="BP54" s="80">
        <f t="shared" ca="1" si="46"/>
        <v>7</v>
      </c>
      <c r="BQ54" s="81">
        <f t="shared" ca="1" si="47"/>
        <v>9</v>
      </c>
      <c r="BR54" s="84">
        <f t="shared" ca="1" si="48"/>
        <v>-2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7"/>
        <v>0.76821506631396774</v>
      </c>
      <c r="CP54" s="44">
        <f t="shared" ca="1" si="0"/>
        <v>14</v>
      </c>
      <c r="CR54" s="41">
        <v>54</v>
      </c>
      <c r="CS54" s="157">
        <v>6</v>
      </c>
      <c r="CT54" s="156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>
        <f t="shared" ca="1" si="7"/>
        <v>0.49909053062614872</v>
      </c>
      <c r="CP55" s="44">
        <f t="shared" ca="1" si="0"/>
        <v>37</v>
      </c>
      <c r="CR55" s="41">
        <v>55</v>
      </c>
      <c r="CS55" s="157">
        <v>6</v>
      </c>
      <c r="CT55" s="156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>
        <f t="shared" ca="1" si="7"/>
        <v>2.924203903655509E-2</v>
      </c>
      <c r="CP56" s="44">
        <f t="shared" ca="1" si="0"/>
        <v>62</v>
      </c>
      <c r="CR56" s="41">
        <v>56</v>
      </c>
      <c r="CS56" s="157">
        <v>7</v>
      </c>
      <c r="CT56" s="156">
        <v>8</v>
      </c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>
        <f t="shared" ca="1" si="7"/>
        <v>0.71091072616627016</v>
      </c>
      <c r="CP57" s="44">
        <f t="shared" ca="1" si="0"/>
        <v>20</v>
      </c>
      <c r="CR57" s="41">
        <v>57</v>
      </c>
      <c r="CS57" s="157">
        <v>7</v>
      </c>
      <c r="CT57" s="156">
        <v>9</v>
      </c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>
        <f t="shared" ca="1" si="7"/>
        <v>0.73691825228044905</v>
      </c>
      <c r="CP58" s="44">
        <f t="shared" ca="1" si="0"/>
        <v>18</v>
      </c>
      <c r="CR58" s="41">
        <v>58</v>
      </c>
      <c r="CS58" s="157">
        <v>8</v>
      </c>
      <c r="CT58" s="156">
        <v>9</v>
      </c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>
        <f t="shared" ca="1" si="7"/>
        <v>0.73128982868069115</v>
      </c>
      <c r="CP59" s="44">
        <f t="shared" ca="1" si="0"/>
        <v>19</v>
      </c>
      <c r="CR59" s="41">
        <v>59</v>
      </c>
      <c r="CS59" s="158">
        <v>6</v>
      </c>
      <c r="CT59" s="159">
        <v>7</v>
      </c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>
        <f t="shared" ca="1" si="7"/>
        <v>0.58213304056491144</v>
      </c>
      <c r="CP60" s="44">
        <f t="shared" ca="1" si="0"/>
        <v>28</v>
      </c>
      <c r="CR60" s="41">
        <v>60</v>
      </c>
      <c r="CS60" s="158">
        <v>6</v>
      </c>
      <c r="CT60" s="159">
        <v>8</v>
      </c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>
        <f t="shared" ca="1" si="7"/>
        <v>0.92801989418662589</v>
      </c>
      <c r="CP61" s="44">
        <f t="shared" ca="1" si="0"/>
        <v>5</v>
      </c>
      <c r="CR61" s="41">
        <v>61</v>
      </c>
      <c r="CS61" s="158">
        <v>6</v>
      </c>
      <c r="CT61" s="159">
        <v>9</v>
      </c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>
        <f t="shared" ca="1" si="7"/>
        <v>0.40121113504764094</v>
      </c>
      <c r="CP62" s="44">
        <f t="shared" ca="1" si="0"/>
        <v>42</v>
      </c>
      <c r="CR62" s="41">
        <v>62</v>
      </c>
      <c r="CS62" s="158">
        <v>7</v>
      </c>
      <c r="CT62" s="159">
        <v>8</v>
      </c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>
        <f t="shared" ca="1" si="7"/>
        <v>0.22681661514827245</v>
      </c>
      <c r="CP63" s="44">
        <f t="shared" ca="1" si="0"/>
        <v>54</v>
      </c>
      <c r="CR63" s="41">
        <v>63</v>
      </c>
      <c r="CS63" s="158">
        <v>7</v>
      </c>
      <c r="CT63" s="159">
        <v>9</v>
      </c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>
        <f t="shared" ca="1" si="7"/>
        <v>0.5626128505922624</v>
      </c>
      <c r="CP64" s="44">
        <f t="shared" ca="1" si="0"/>
        <v>30</v>
      </c>
      <c r="CR64" s="41">
        <v>64</v>
      </c>
      <c r="CS64" s="158">
        <v>8</v>
      </c>
      <c r="CT64" s="159">
        <v>9</v>
      </c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K/u29Dn16z+8ltw+FimEYZi6SNG2HyguBO0kpVHib0quAxlih3iF6my9CU2gU4pSrfhiXXUOVRafJLLVlfsO+w==" saltValue="kJkHoEea12xpYJMli20mmQ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②連続くり下がり</vt:lpstr>
      <vt:lpstr>nono</vt:lpstr>
      <vt:lpstr>okok</vt:lpstr>
      <vt:lpstr>②連続くり下がり!Print_Area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2022-08-28T03:02:14Z</dcterms:modified>
</cp:coreProperties>
</file>